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AS30" i="1" l="1"/>
  <c r="D30" i="1"/>
  <c r="AQ30" i="1"/>
  <c r="AO30" i="1"/>
  <c r="AM30" i="1"/>
  <c r="AK30" i="1"/>
  <c r="AI30" i="1"/>
  <c r="AG30" i="1"/>
  <c r="AE30" i="1"/>
  <c r="AC30" i="1"/>
  <c r="AA30" i="1"/>
  <c r="Y30" i="1"/>
  <c r="W30" i="1"/>
  <c r="U30" i="1"/>
  <c r="S30" i="1"/>
  <c r="Q30" i="1"/>
  <c r="O30" i="1"/>
  <c r="M30" i="1"/>
  <c r="K30" i="1"/>
  <c r="I30" i="1"/>
  <c r="G30" i="1"/>
  <c r="E30" i="1"/>
  <c r="C30" i="1"/>
  <c r="C30" i="2" l="1"/>
  <c r="AR29" i="1"/>
  <c r="AR28" i="1"/>
  <c r="AR27" i="1"/>
  <c r="AR26" i="1"/>
  <c r="AR25" i="1"/>
  <c r="AR24" i="1"/>
  <c r="AR23" i="1"/>
  <c r="AR22" i="1"/>
  <c r="AR21" i="1"/>
  <c r="AR20" i="1"/>
  <c r="AR19" i="1"/>
  <c r="AR18" i="1"/>
  <c r="AR17" i="1"/>
  <c r="AR16" i="1"/>
  <c r="AR15" i="1"/>
  <c r="AR14" i="1"/>
  <c r="AR13" i="1"/>
  <c r="AR12" i="1"/>
  <c r="AR11" i="1"/>
  <c r="AR10" i="1"/>
  <c r="AR9" i="1"/>
  <c r="AR8" i="1"/>
  <c r="AR7" i="1"/>
  <c r="AR6" i="1"/>
  <c r="AP29" i="1"/>
  <c r="AP28" i="1"/>
  <c r="AP27" i="1"/>
  <c r="AP26" i="1"/>
  <c r="AP25" i="1"/>
  <c r="AP24" i="1"/>
  <c r="AP23" i="1"/>
  <c r="AP22" i="1"/>
  <c r="AP21" i="1"/>
  <c r="AP20" i="1"/>
  <c r="AP19" i="1"/>
  <c r="AP18" i="1"/>
  <c r="AP17" i="1"/>
  <c r="AP16" i="1"/>
  <c r="AP15" i="1"/>
  <c r="AP14" i="1"/>
  <c r="AP13" i="1"/>
  <c r="AP12" i="1"/>
  <c r="AP11" i="1"/>
  <c r="AP10" i="1"/>
  <c r="AP9" i="1"/>
  <c r="AP8" i="1"/>
  <c r="AP7" i="1"/>
  <c r="AP6" i="1"/>
  <c r="AN29" i="1"/>
  <c r="AN28" i="1"/>
  <c r="AN27" i="1"/>
  <c r="AN26" i="1"/>
  <c r="AN25" i="1"/>
  <c r="AN24" i="1"/>
  <c r="AN23" i="1"/>
  <c r="AN22" i="1"/>
  <c r="AN21" i="1"/>
  <c r="AN20" i="1"/>
  <c r="AN19" i="1"/>
  <c r="AN18" i="1"/>
  <c r="AN17" i="1"/>
  <c r="AN16" i="1"/>
  <c r="AN15" i="1"/>
  <c r="AN14" i="1"/>
  <c r="AN13" i="1"/>
  <c r="AN12" i="1"/>
  <c r="AN11" i="1"/>
  <c r="AN10" i="1"/>
  <c r="AN9" i="1"/>
  <c r="AN8" i="1"/>
  <c r="AN7" i="1"/>
  <c r="AN6" i="1"/>
  <c r="AB29" i="1"/>
  <c r="AB28" i="1"/>
  <c r="AB27" i="1"/>
  <c r="AB26" i="1"/>
  <c r="AB25" i="1"/>
  <c r="AB24" i="1"/>
  <c r="AB23" i="1"/>
  <c r="AB22" i="1"/>
  <c r="AB21" i="1"/>
  <c r="AB20" i="1"/>
  <c r="AB19" i="1"/>
  <c r="AB18" i="1"/>
  <c r="AB17" i="1"/>
  <c r="AB16" i="1"/>
  <c r="AB15" i="1"/>
  <c r="AB14" i="1"/>
  <c r="AB13" i="1"/>
  <c r="AB12" i="1"/>
  <c r="AB11" i="1"/>
  <c r="AB10" i="1"/>
  <c r="AB9" i="1"/>
  <c r="AB8" i="1"/>
  <c r="AB7" i="1"/>
  <c r="AB6" i="1"/>
  <c r="X20" i="1"/>
  <c r="X19" i="1"/>
  <c r="X18" i="1"/>
  <c r="X17" i="1"/>
  <c r="X16" i="1"/>
  <c r="X15" i="1"/>
  <c r="X14" i="1"/>
  <c r="X13" i="1"/>
  <c r="X12" i="1"/>
  <c r="X11" i="1"/>
  <c r="X10" i="1"/>
  <c r="X9" i="1"/>
  <c r="X8" i="1"/>
  <c r="X7" i="1"/>
  <c r="X6" i="1"/>
  <c r="V29" i="1"/>
  <c r="V28" i="1"/>
  <c r="V27" i="1"/>
  <c r="V26" i="1"/>
  <c r="V25" i="1"/>
  <c r="V24" i="1"/>
  <c r="V23" i="1"/>
  <c r="V22" i="1"/>
  <c r="V21" i="1"/>
  <c r="V20" i="1"/>
  <c r="V19" i="1"/>
  <c r="V18" i="1"/>
  <c r="V17" i="1"/>
  <c r="V16" i="1"/>
  <c r="V15" i="1"/>
  <c r="V14" i="1"/>
  <c r="V13" i="1"/>
  <c r="V12" i="1"/>
  <c r="V11" i="1"/>
  <c r="V10" i="1"/>
  <c r="V9" i="1"/>
  <c r="V8" i="1"/>
  <c r="V7" i="1"/>
  <c r="V6" i="1"/>
  <c r="R29" i="1"/>
  <c r="R28" i="1"/>
  <c r="R27" i="1"/>
  <c r="R26" i="1"/>
  <c r="R25" i="1"/>
  <c r="R24" i="1"/>
  <c r="R23" i="1"/>
  <c r="R22" i="1"/>
  <c r="R21" i="1"/>
  <c r="R20" i="1"/>
  <c r="R19" i="1"/>
  <c r="R18" i="1"/>
  <c r="R17" i="1"/>
  <c r="R16" i="1"/>
  <c r="R15" i="1"/>
  <c r="R14" i="1"/>
  <c r="R13" i="1"/>
  <c r="R12" i="1"/>
  <c r="R11" i="1"/>
  <c r="R10" i="1"/>
  <c r="R9" i="1"/>
  <c r="R8" i="1"/>
  <c r="R7" i="1"/>
  <c r="R6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P8" i="1"/>
  <c r="P7" i="1"/>
  <c r="P6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AP30" i="1" l="1"/>
  <c r="AN30" i="1"/>
  <c r="AR30" i="1" l="1"/>
  <c r="AL29" i="1"/>
  <c r="AS29" i="1" s="1"/>
  <c r="AL28" i="1"/>
  <c r="AS28" i="1" s="1"/>
  <c r="AL27" i="1"/>
  <c r="AS27" i="1" s="1"/>
  <c r="AL26" i="1"/>
  <c r="AS26" i="1" s="1"/>
  <c r="AL25" i="1"/>
  <c r="AS25" i="1" s="1"/>
  <c r="AL24" i="1"/>
  <c r="AS24" i="1" s="1"/>
  <c r="AL23" i="1"/>
  <c r="AS23" i="1" s="1"/>
  <c r="AL22" i="1"/>
  <c r="AS22" i="1" s="1"/>
  <c r="AL21" i="1"/>
  <c r="AS21" i="1" s="1"/>
  <c r="AL20" i="1"/>
  <c r="AL19" i="1"/>
  <c r="AS19" i="1" s="1"/>
  <c r="AL18" i="1"/>
  <c r="AS18" i="1" s="1"/>
  <c r="AL17" i="1"/>
  <c r="AS17" i="1" s="1"/>
  <c r="AL16" i="1"/>
  <c r="AS16" i="1" s="1"/>
  <c r="AL15" i="1"/>
  <c r="AS15" i="1" s="1"/>
  <c r="AL14" i="1"/>
  <c r="AS14" i="1" s="1"/>
  <c r="AL13" i="1"/>
  <c r="AS13" i="1" s="1"/>
  <c r="AL12" i="1"/>
  <c r="AS12" i="1" s="1"/>
  <c r="AL11" i="1"/>
  <c r="AS11" i="1" s="1"/>
  <c r="AL10" i="1"/>
  <c r="AS10" i="1" s="1"/>
  <c r="AL9" i="1"/>
  <c r="AL8" i="1"/>
  <c r="AS8" i="1" s="1"/>
  <c r="AL7" i="1"/>
  <c r="AL6" i="1"/>
  <c r="AL30" i="1" s="1"/>
  <c r="AJ29" i="1"/>
  <c r="AJ28" i="1"/>
  <c r="AJ27" i="1"/>
  <c r="AJ26" i="1"/>
  <c r="AJ25" i="1"/>
  <c r="AJ24" i="1"/>
  <c r="AJ23" i="1"/>
  <c r="AJ22" i="1"/>
  <c r="AJ21" i="1"/>
  <c r="AJ20" i="1"/>
  <c r="AJ19" i="1"/>
  <c r="AJ18" i="1"/>
  <c r="AJ17" i="1"/>
  <c r="AJ16" i="1"/>
  <c r="AJ15" i="1"/>
  <c r="AJ14" i="1"/>
  <c r="AJ13" i="1"/>
  <c r="AJ12" i="1"/>
  <c r="AJ11" i="1"/>
  <c r="AJ10" i="1"/>
  <c r="AJ9" i="1"/>
  <c r="AJ8" i="1"/>
  <c r="AJ7" i="1"/>
  <c r="AJ6" i="1"/>
  <c r="AJ30" i="1" s="1"/>
  <c r="AH29" i="1"/>
  <c r="AH28" i="1"/>
  <c r="AH27" i="1"/>
  <c r="AH26" i="1"/>
  <c r="AH25" i="1"/>
  <c r="AH24" i="1"/>
  <c r="AH23" i="1"/>
  <c r="AH22" i="1"/>
  <c r="AH21" i="1"/>
  <c r="AH20" i="1"/>
  <c r="AH19" i="1"/>
  <c r="AH18" i="1"/>
  <c r="AH17" i="1"/>
  <c r="AH16" i="1"/>
  <c r="AH15" i="1"/>
  <c r="AH14" i="1"/>
  <c r="AH13" i="1"/>
  <c r="AH12" i="1"/>
  <c r="AH11" i="1"/>
  <c r="AH10" i="1"/>
  <c r="AH9" i="1"/>
  <c r="AH8" i="1"/>
  <c r="AH7" i="1"/>
  <c r="AH6" i="1"/>
  <c r="AH30" i="1" s="1"/>
  <c r="AF29" i="1"/>
  <c r="AF28" i="1"/>
  <c r="AF27" i="1"/>
  <c r="AF26" i="1"/>
  <c r="AF25" i="1"/>
  <c r="AF24" i="1"/>
  <c r="AF23" i="1"/>
  <c r="AF22" i="1"/>
  <c r="AF21" i="1"/>
  <c r="AF20" i="1"/>
  <c r="AF19" i="1"/>
  <c r="AF18" i="1"/>
  <c r="AF17" i="1"/>
  <c r="AF16" i="1"/>
  <c r="AF15" i="1"/>
  <c r="AF14" i="1"/>
  <c r="AF13" i="1"/>
  <c r="AF12" i="1"/>
  <c r="AF11" i="1"/>
  <c r="AF10" i="1"/>
  <c r="AF9" i="1"/>
  <c r="AF8" i="1"/>
  <c r="AF7" i="1"/>
  <c r="AF6" i="1"/>
  <c r="AF30" i="1" s="1"/>
  <c r="AD29" i="1"/>
  <c r="AD28" i="1"/>
  <c r="AD27" i="1"/>
  <c r="AD26" i="1"/>
  <c r="AD25" i="1"/>
  <c r="AD24" i="1"/>
  <c r="AD23" i="1"/>
  <c r="AD22" i="1"/>
  <c r="AD21" i="1"/>
  <c r="AD20" i="1"/>
  <c r="AD19" i="1"/>
  <c r="AD18" i="1"/>
  <c r="AD17" i="1"/>
  <c r="AD16" i="1"/>
  <c r="AD15" i="1"/>
  <c r="AD14" i="1"/>
  <c r="AD13" i="1"/>
  <c r="AD12" i="1"/>
  <c r="AD11" i="1"/>
  <c r="AD10" i="1"/>
  <c r="AD9" i="1"/>
  <c r="AD8" i="1"/>
  <c r="AD7" i="1"/>
  <c r="AD6" i="1"/>
  <c r="AD30" i="1" s="1"/>
  <c r="AB30" i="1"/>
  <c r="Z29" i="1"/>
  <c r="Z28" i="1"/>
  <c r="Z27" i="1"/>
  <c r="Z26" i="1"/>
  <c r="Z25" i="1"/>
  <c r="Z24" i="1"/>
  <c r="Z23" i="1"/>
  <c r="Z22" i="1"/>
  <c r="Z21" i="1"/>
  <c r="Z20" i="1"/>
  <c r="Z19" i="1"/>
  <c r="Z18" i="1"/>
  <c r="Z17" i="1"/>
  <c r="Z16" i="1"/>
  <c r="Z15" i="1"/>
  <c r="Z14" i="1"/>
  <c r="Z13" i="1"/>
  <c r="Z12" i="1"/>
  <c r="Z11" i="1"/>
  <c r="Z10" i="1"/>
  <c r="Z9" i="1"/>
  <c r="Z8" i="1"/>
  <c r="Z7" i="1"/>
  <c r="Z6" i="1"/>
  <c r="Z30" i="1" s="1"/>
  <c r="X29" i="1"/>
  <c r="X28" i="1"/>
  <c r="X27" i="1"/>
  <c r="X26" i="1"/>
  <c r="X25" i="1"/>
  <c r="X24" i="1"/>
  <c r="X23" i="1"/>
  <c r="X22" i="1"/>
  <c r="X21" i="1"/>
  <c r="X30" i="1"/>
  <c r="V30" i="1"/>
  <c r="T29" i="1"/>
  <c r="T28" i="1"/>
  <c r="T27" i="1"/>
  <c r="T26" i="1"/>
  <c r="T25" i="1"/>
  <c r="T24" i="1"/>
  <c r="T23" i="1"/>
  <c r="T22" i="1"/>
  <c r="T21" i="1"/>
  <c r="T20" i="1"/>
  <c r="T19" i="1"/>
  <c r="T18" i="1"/>
  <c r="T17" i="1"/>
  <c r="T16" i="1"/>
  <c r="T15" i="1"/>
  <c r="T14" i="1"/>
  <c r="T13" i="1"/>
  <c r="T12" i="1"/>
  <c r="T11" i="1"/>
  <c r="T10" i="1"/>
  <c r="T9" i="1"/>
  <c r="T8" i="1"/>
  <c r="T7" i="1"/>
  <c r="T6" i="1"/>
  <c r="T30" i="1" s="1"/>
  <c r="R30" i="1"/>
  <c r="P30" i="1"/>
  <c r="N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6" i="1"/>
  <c r="L30" i="1" s="1"/>
  <c r="J30" i="1"/>
  <c r="H30" i="1"/>
  <c r="F30" i="1"/>
  <c r="AS7" i="1" l="1"/>
  <c r="AS9" i="1"/>
  <c r="AS20" i="1"/>
  <c r="AS6" i="1"/>
</calcChain>
</file>

<file path=xl/sharedStrings.xml><?xml version="1.0" encoding="utf-8"?>
<sst xmlns="http://schemas.openxmlformats.org/spreadsheetml/2006/main" count="150" uniqueCount="67">
  <si>
    <t>Дидактичний матеріал</t>
  </si>
  <si>
    <t>Назва установи</t>
  </si>
  <si>
    <t>Миколаїв ЗОШ №1</t>
  </si>
  <si>
    <t>Миколаївський НВК</t>
  </si>
  <si>
    <t>Миколаїв гімназія</t>
  </si>
  <si>
    <t xml:space="preserve">Миколаїв початкова </t>
  </si>
  <si>
    <t>Роздільська ЗОШ</t>
  </si>
  <si>
    <t>Березинська ЗОШ</t>
  </si>
  <si>
    <t>Більченський НВК</t>
  </si>
  <si>
    <t>В. Горожанна ЗОШ</t>
  </si>
  <si>
    <t>Гірський НВК</t>
  </si>
  <si>
    <t>Дроговизький НВК</t>
  </si>
  <si>
    <t>Київецький НВК</t>
  </si>
  <si>
    <t>Колодрубівська ЗОШ</t>
  </si>
  <si>
    <t>Н.Опарська ЗОШ</t>
  </si>
  <si>
    <t>Раделицький НВК</t>
  </si>
  <si>
    <t>Рудниківський НВК</t>
  </si>
  <si>
    <t>Вербізька ЗОШ</t>
  </si>
  <si>
    <t>Горішненська ЗОШ</t>
  </si>
  <si>
    <t>Г-Кутівська ЗОШ</t>
  </si>
  <si>
    <t>Держівська ЗОШ</t>
  </si>
  <si>
    <t>Криницька ЗОШ</t>
  </si>
  <si>
    <t>М.Горожанна ЗОШ</t>
  </si>
  <si>
    <t>Тужанівська ЗОШ</t>
  </si>
  <si>
    <t>Устянська ЗОШ</t>
  </si>
  <si>
    <t>Болонська ЗОШ</t>
  </si>
  <si>
    <t>Разом школи</t>
  </si>
  <si>
    <t>мови (на магнітах)</t>
  </si>
  <si>
    <t>телурій</t>
  </si>
  <si>
    <t>мікроскоп</t>
  </si>
  <si>
    <t>набір моделей</t>
  </si>
  <si>
    <t>геометричних тіл та фігур</t>
  </si>
  <si>
    <t>метр навчальний</t>
  </si>
  <si>
    <t>глобус-модель</t>
  </si>
  <si>
    <t>Будова землі(розбірна)</t>
  </si>
  <si>
    <t>Лупа</t>
  </si>
  <si>
    <t xml:space="preserve">Скриня з кришкою </t>
  </si>
  <si>
    <t>середня</t>
  </si>
  <si>
    <t>Ціна:</t>
  </si>
  <si>
    <t>К-сть</t>
  </si>
  <si>
    <t xml:space="preserve">сума </t>
  </si>
  <si>
    <t xml:space="preserve">набір н.-д. матеріалів  </t>
  </si>
  <si>
    <t>з укр.мови (на магнітах)</t>
  </si>
  <si>
    <t xml:space="preserve">набір н-д матеріалів 
з англ </t>
  </si>
  <si>
    <t>Глобус 
політичний</t>
  </si>
  <si>
    <t>терези з 
набором 
важків</t>
  </si>
  <si>
    <t>з кольоровою
 шкалою</t>
  </si>
  <si>
    <t>циркуль для
 шкільної дошки</t>
  </si>
  <si>
    <t>Ляльки-рукавички 
для театральних 
ігор</t>
  </si>
  <si>
    <t>Компас 
шкільний</t>
  </si>
  <si>
    <t>колекція 
кориснихкопалин</t>
  </si>
  <si>
    <t>та продукти
 їх переробки</t>
  </si>
  <si>
    <t>Гербарій
 отруйних 
рослин</t>
  </si>
  <si>
    <t>Колекція 
"гірські породи"</t>
  </si>
  <si>
    <t>сума</t>
  </si>
  <si>
    <t xml:space="preserve">модель годинника год. Хв. Сек.(роздаткова) </t>
  </si>
  <si>
    <t>к-сть</t>
  </si>
  <si>
    <t xml:space="preserve">Набір грошових </t>
  </si>
  <si>
    <t>знаків (роздатковий)</t>
  </si>
  <si>
    <t xml:space="preserve">Набір "Частини цілого 
на крузі .Прості дроби"
</t>
  </si>
  <si>
    <t>Ціна</t>
  </si>
  <si>
    <t>ціна</t>
  </si>
  <si>
    <t>Набір годинників
 пісочних</t>
  </si>
  <si>
    <t>всього</t>
  </si>
  <si>
    <t>Гранична сума</t>
  </si>
  <si>
    <t>дидактика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</si>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</sst>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0"/>
      <name val="Arial Cyr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0" borderId="2" xfId="0" applyBorder="1"/>
    <xf numFmtId="0" fontId="0" fillId="0" borderId="0" xfId="0" applyFill="1" applyBorder="1"/>
    <xf numFmtId="0" fontId="0" fillId="0" borderId="2" xfId="0" applyFill="1" applyBorder="1"/>
    <xf numFmtId="0" fontId="0" fillId="0" borderId="2" xfId="0" applyFill="1" applyBorder="1" applyAlignment="1">
      <alignment horizontal="center"/>
    </xf>
    <xf numFmtId="0" fontId="0" fillId="0" borderId="2" xfId="0" applyBorder="1" applyAlignment="1"/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2" fillId="0" borderId="2" xfId="0" applyFont="1" applyFill="1" applyBorder="1"/>
    <xf numFmtId="0" fontId="0" fillId="0" borderId="0" xfId="0" applyBorder="1"/>
    <xf numFmtId="0" fontId="1" fillId="3" borderId="2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2" fillId="0" borderId="0" xfId="0" applyFont="1"/>
    <xf numFmtId="0" fontId="1" fillId="3" borderId="3" xfId="0" applyFont="1" applyFill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0" fillId="0" borderId="2" xfId="0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5" xfId="0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32"/>
  <sheetViews>
    <sheetView tabSelected="1" topLeftCell="AB5" zoomScale="90" zoomScaleNormal="90" workbookViewId="0">
      <selection activeCell="AG30" sqref="AG30"/>
    </sheetView>
  </sheetViews>
  <sheetFormatPr defaultRowHeight="15" x14ac:dyDescent="0.25"/>
  <cols>
    <col min="1" max="1" width="4.42578125" customWidth="1"/>
    <col min="2" max="2" width="19.85546875" customWidth="1"/>
    <col min="3" max="3" width="9.140625" customWidth="1"/>
    <col min="4" max="4" width="12.5703125" customWidth="1"/>
    <col min="5" max="5" width="8.42578125" customWidth="1"/>
    <col min="6" max="6" width="11.85546875" customWidth="1"/>
    <col min="7" max="7" width="8" customWidth="1"/>
    <col min="8" max="8" width="8.140625" customWidth="1"/>
    <col min="9" max="9" width="6.5703125" customWidth="1"/>
    <col min="10" max="10" width="7.7109375" customWidth="1"/>
    <col min="11" max="11" width="5.42578125" customWidth="1"/>
    <col min="12" max="12" width="7.7109375" customWidth="1"/>
    <col min="13" max="13" width="5.42578125" customWidth="1"/>
    <col min="14" max="15" width="7.42578125" customWidth="1"/>
    <col min="16" max="17" width="10.42578125" customWidth="1"/>
    <col min="19" max="19" width="8" customWidth="1"/>
    <col min="20" max="21" width="7.5703125" customWidth="1"/>
    <col min="22" max="22" width="7.85546875" customWidth="1"/>
    <col min="24" max="24" width="10.5703125" customWidth="1"/>
    <col min="25" max="25" width="8" customWidth="1"/>
    <col min="26" max="27" width="7.140625" customWidth="1"/>
    <col min="29" max="29" width="6.85546875" customWidth="1"/>
    <col min="30" max="31" width="7" customWidth="1"/>
    <col min="32" max="32" width="10.7109375" customWidth="1"/>
    <col min="33" max="33" width="9.7109375" customWidth="1"/>
    <col min="34" max="35" width="6.5703125" customWidth="1"/>
    <col min="36" max="37" width="8" customWidth="1"/>
    <col min="42" max="42" width="10.28515625" customWidth="1"/>
  </cols>
  <sheetData>
    <row r="1" spans="1:45" x14ac:dyDescent="0.25">
      <c r="H1" t="s">
        <v>0</v>
      </c>
      <c r="AQ1" s="22"/>
      <c r="AR1" s="22"/>
      <c r="AS1" s="17"/>
    </row>
    <row r="2" spans="1:45" ht="26.25" customHeight="1" x14ac:dyDescent="0.25">
      <c r="A2" s="21"/>
      <c r="B2" s="21" t="s">
        <v>1</v>
      </c>
      <c r="C2" s="10" t="s">
        <v>41</v>
      </c>
      <c r="D2" s="10"/>
      <c r="E2" s="20" t="s">
        <v>43</v>
      </c>
      <c r="F2" s="21"/>
      <c r="G2" s="20" t="s">
        <v>44</v>
      </c>
      <c r="H2" s="20"/>
      <c r="I2" s="21" t="s">
        <v>28</v>
      </c>
      <c r="J2" s="21"/>
      <c r="K2" s="21" t="s">
        <v>29</v>
      </c>
      <c r="L2" s="21"/>
      <c r="M2" s="20" t="s">
        <v>45</v>
      </c>
      <c r="N2" s="21"/>
      <c r="O2" s="21" t="s">
        <v>30</v>
      </c>
      <c r="P2" s="21"/>
      <c r="Q2" s="21" t="s">
        <v>32</v>
      </c>
      <c r="R2" s="21"/>
      <c r="S2" s="20" t="s">
        <v>47</v>
      </c>
      <c r="T2" s="20"/>
      <c r="U2" s="20" t="s">
        <v>55</v>
      </c>
      <c r="V2" s="20"/>
      <c r="W2" s="21" t="s">
        <v>33</v>
      </c>
      <c r="X2" s="21"/>
      <c r="Y2" s="21" t="s">
        <v>35</v>
      </c>
      <c r="Z2" s="21"/>
      <c r="AA2" s="20" t="s">
        <v>48</v>
      </c>
      <c r="AB2" s="21"/>
      <c r="AC2" s="20" t="s">
        <v>49</v>
      </c>
      <c r="AD2" s="20"/>
      <c r="AE2" s="21" t="s">
        <v>36</v>
      </c>
      <c r="AF2" s="21"/>
      <c r="AG2" s="20" t="s">
        <v>50</v>
      </c>
      <c r="AH2" s="21"/>
      <c r="AI2" s="20" t="s">
        <v>52</v>
      </c>
      <c r="AJ2" s="21"/>
      <c r="AK2" s="20" t="s">
        <v>53</v>
      </c>
      <c r="AL2" s="20"/>
      <c r="AM2" s="20" t="s">
        <v>59</v>
      </c>
      <c r="AN2" s="21"/>
      <c r="AO2" s="21" t="s">
        <v>57</v>
      </c>
      <c r="AP2" s="21"/>
      <c r="AQ2" s="20" t="s">
        <v>62</v>
      </c>
      <c r="AR2" s="21"/>
      <c r="AS2" s="23" t="s">
        <v>63</v>
      </c>
    </row>
    <row r="3" spans="1:45" ht="33" customHeight="1" x14ac:dyDescent="0.25">
      <c r="A3" s="21"/>
      <c r="B3" s="21"/>
      <c r="C3" s="10" t="s">
        <v>42</v>
      </c>
      <c r="D3" s="10"/>
      <c r="E3" s="21" t="s">
        <v>27</v>
      </c>
      <c r="F3" s="21"/>
      <c r="G3" s="20"/>
      <c r="H3" s="20"/>
      <c r="I3" s="21"/>
      <c r="J3" s="21"/>
      <c r="K3" s="21"/>
      <c r="L3" s="21"/>
      <c r="M3" s="21"/>
      <c r="N3" s="21"/>
      <c r="O3" s="20" t="s">
        <v>31</v>
      </c>
      <c r="P3" s="21"/>
      <c r="Q3" s="20" t="s">
        <v>46</v>
      </c>
      <c r="R3" s="21"/>
      <c r="S3" s="20"/>
      <c r="T3" s="20"/>
      <c r="U3" s="20"/>
      <c r="V3" s="20"/>
      <c r="W3" s="21" t="s">
        <v>34</v>
      </c>
      <c r="X3" s="21"/>
      <c r="Y3" s="21"/>
      <c r="Z3" s="21"/>
      <c r="AA3" s="21"/>
      <c r="AB3" s="21"/>
      <c r="AC3" s="20"/>
      <c r="AD3" s="20"/>
      <c r="AE3" s="21" t="s">
        <v>37</v>
      </c>
      <c r="AF3" s="21"/>
      <c r="AG3" s="20" t="s">
        <v>51</v>
      </c>
      <c r="AH3" s="21"/>
      <c r="AI3" s="21"/>
      <c r="AJ3" s="21"/>
      <c r="AK3" s="20"/>
      <c r="AL3" s="20"/>
      <c r="AM3" s="21"/>
      <c r="AN3" s="21"/>
      <c r="AO3" s="21" t="s">
        <v>58</v>
      </c>
      <c r="AP3" s="21"/>
      <c r="AQ3" s="21"/>
      <c r="AR3" s="21"/>
      <c r="AS3" s="23"/>
    </row>
    <row r="4" spans="1:45" x14ac:dyDescent="0.25">
      <c r="A4" s="21"/>
      <c r="B4" s="21"/>
      <c r="C4" s="12" t="s">
        <v>38</v>
      </c>
      <c r="D4" s="12">
        <v>1890</v>
      </c>
      <c r="E4" s="12" t="s">
        <v>38</v>
      </c>
      <c r="F4" s="12">
        <v>1260</v>
      </c>
      <c r="G4" s="12" t="s">
        <v>38</v>
      </c>
      <c r="H4" s="12">
        <v>590</v>
      </c>
      <c r="I4" s="12" t="s">
        <v>38</v>
      </c>
      <c r="J4" s="12">
        <v>4260</v>
      </c>
      <c r="K4" s="12" t="s">
        <v>38</v>
      </c>
      <c r="L4" s="12">
        <v>2400</v>
      </c>
      <c r="M4" s="12" t="s">
        <v>38</v>
      </c>
      <c r="N4" s="12">
        <v>980</v>
      </c>
      <c r="O4" s="12" t="s">
        <v>38</v>
      </c>
      <c r="P4" s="12">
        <v>495</v>
      </c>
      <c r="Q4" s="12" t="s">
        <v>38</v>
      </c>
      <c r="R4" s="12">
        <v>689</v>
      </c>
      <c r="S4" s="12" t="s">
        <v>38</v>
      </c>
      <c r="T4" s="12">
        <v>100</v>
      </c>
      <c r="U4" s="12" t="s">
        <v>38</v>
      </c>
      <c r="V4" s="12">
        <v>222</v>
      </c>
      <c r="W4" s="12" t="s">
        <v>38</v>
      </c>
      <c r="X4" s="12">
        <v>3870</v>
      </c>
      <c r="Y4" s="12" t="s">
        <v>38</v>
      </c>
      <c r="Z4" s="12">
        <v>70</v>
      </c>
      <c r="AA4" s="12" t="s">
        <v>38</v>
      </c>
      <c r="AB4" s="12">
        <v>2160</v>
      </c>
      <c r="AC4" s="12" t="s">
        <v>38</v>
      </c>
      <c r="AD4" s="12">
        <v>63</v>
      </c>
      <c r="AE4" s="12" t="s">
        <v>38</v>
      </c>
      <c r="AF4" s="12">
        <v>345</v>
      </c>
      <c r="AG4" s="12" t="s">
        <v>38</v>
      </c>
      <c r="AH4" s="12">
        <v>465</v>
      </c>
      <c r="AI4" s="12" t="s">
        <v>38</v>
      </c>
      <c r="AJ4" s="12">
        <v>420</v>
      </c>
      <c r="AK4" s="12" t="s">
        <v>38</v>
      </c>
      <c r="AL4" s="12">
        <v>480</v>
      </c>
      <c r="AM4" s="12" t="s">
        <v>60</v>
      </c>
      <c r="AN4" s="12">
        <v>900</v>
      </c>
      <c r="AO4" s="12" t="s">
        <v>61</v>
      </c>
      <c r="AP4" s="12">
        <v>390</v>
      </c>
      <c r="AQ4" s="12" t="s">
        <v>61</v>
      </c>
      <c r="AR4" s="12">
        <v>225</v>
      </c>
      <c r="AS4" s="6"/>
    </row>
    <row r="5" spans="1:45" x14ac:dyDescent="0.25">
      <c r="A5" s="21"/>
      <c r="B5" s="21"/>
      <c r="C5" s="12" t="s">
        <v>39</v>
      </c>
      <c r="D5" s="12" t="s">
        <v>40</v>
      </c>
      <c r="E5" s="12" t="s">
        <v>39</v>
      </c>
      <c r="F5" s="12" t="s">
        <v>40</v>
      </c>
      <c r="G5" s="12" t="s">
        <v>39</v>
      </c>
      <c r="H5" s="12" t="s">
        <v>40</v>
      </c>
      <c r="I5" s="12" t="s">
        <v>39</v>
      </c>
      <c r="J5" s="12" t="s">
        <v>40</v>
      </c>
      <c r="K5" s="12" t="s">
        <v>39</v>
      </c>
      <c r="L5" s="12" t="s">
        <v>40</v>
      </c>
      <c r="M5" s="12" t="s">
        <v>39</v>
      </c>
      <c r="N5" s="12" t="s">
        <v>40</v>
      </c>
      <c r="O5" s="12" t="s">
        <v>39</v>
      </c>
      <c r="P5" s="12" t="s">
        <v>40</v>
      </c>
      <c r="Q5" s="12" t="s">
        <v>39</v>
      </c>
      <c r="R5" s="12" t="s">
        <v>40</v>
      </c>
      <c r="S5" s="12" t="s">
        <v>39</v>
      </c>
      <c r="T5" s="12" t="s">
        <v>40</v>
      </c>
      <c r="U5" s="12" t="s">
        <v>39</v>
      </c>
      <c r="V5" s="12" t="s">
        <v>40</v>
      </c>
      <c r="W5" s="12" t="s">
        <v>39</v>
      </c>
      <c r="X5" s="12" t="s">
        <v>40</v>
      </c>
      <c r="Y5" s="12" t="s">
        <v>39</v>
      </c>
      <c r="Z5" s="12" t="s">
        <v>40</v>
      </c>
      <c r="AA5" s="12" t="s">
        <v>39</v>
      </c>
      <c r="AB5" s="12" t="s">
        <v>40</v>
      </c>
      <c r="AC5" s="12" t="s">
        <v>39</v>
      </c>
      <c r="AD5" s="12" t="s">
        <v>40</v>
      </c>
      <c r="AE5" s="12" t="s">
        <v>39</v>
      </c>
      <c r="AF5" s="12" t="s">
        <v>40</v>
      </c>
      <c r="AG5" s="12" t="s">
        <v>39</v>
      </c>
      <c r="AH5" s="12" t="s">
        <v>40</v>
      </c>
      <c r="AI5" s="12" t="s">
        <v>39</v>
      </c>
      <c r="AJ5" s="13" t="s">
        <v>54</v>
      </c>
      <c r="AK5" s="12" t="s">
        <v>39</v>
      </c>
      <c r="AL5" s="12" t="s">
        <v>40</v>
      </c>
      <c r="AM5" s="13" t="s">
        <v>56</v>
      </c>
      <c r="AN5" s="13" t="s">
        <v>40</v>
      </c>
      <c r="AO5" s="13" t="s">
        <v>56</v>
      </c>
      <c r="AP5" s="13" t="s">
        <v>54</v>
      </c>
      <c r="AQ5" s="13" t="s">
        <v>56</v>
      </c>
      <c r="AR5" s="13" t="s">
        <v>54</v>
      </c>
      <c r="AS5" s="6"/>
    </row>
    <row r="6" spans="1:45" x14ac:dyDescent="0.25">
      <c r="A6" s="1">
        <v>1</v>
      </c>
      <c r="B6" s="2" t="s">
        <v>2</v>
      </c>
      <c r="C6" s="1">
        <v>3</v>
      </c>
      <c r="D6" s="6">
        <f>C6*1890</f>
        <v>5670</v>
      </c>
      <c r="E6" s="6">
        <v>1</v>
      </c>
      <c r="F6" s="6">
        <f>E6*1260</f>
        <v>1260</v>
      </c>
      <c r="G6" s="6">
        <v>3</v>
      </c>
      <c r="H6" s="6">
        <f>G6*590</f>
        <v>1770</v>
      </c>
      <c r="I6" s="6">
        <v>1</v>
      </c>
      <c r="J6" s="6">
        <f>I6*4260</f>
        <v>4260</v>
      </c>
      <c r="K6" s="6">
        <v>3</v>
      </c>
      <c r="L6" s="6">
        <f>K6*2400</f>
        <v>7200</v>
      </c>
      <c r="M6" s="6">
        <v>10</v>
      </c>
      <c r="N6" s="6">
        <f>M6*980</f>
        <v>9800</v>
      </c>
      <c r="O6" s="6">
        <v>10</v>
      </c>
      <c r="P6" s="6">
        <f>O6*495</f>
        <v>4950</v>
      </c>
      <c r="Q6" s="1">
        <v>3</v>
      </c>
      <c r="R6" s="6">
        <f>Q6*689</f>
        <v>2067</v>
      </c>
      <c r="S6" s="1">
        <v>3</v>
      </c>
      <c r="T6" s="6">
        <f>S6*100</f>
        <v>300</v>
      </c>
      <c r="U6" s="1">
        <v>12</v>
      </c>
      <c r="V6" s="6">
        <f>U6*222</f>
        <v>2664</v>
      </c>
      <c r="W6" s="6">
        <v>1</v>
      </c>
      <c r="X6" s="6">
        <f>W6*3870</f>
        <v>3870</v>
      </c>
      <c r="Y6" s="1">
        <v>15</v>
      </c>
      <c r="Z6" s="6">
        <f>Y6*70</f>
        <v>1050</v>
      </c>
      <c r="AA6" s="1">
        <v>3</v>
      </c>
      <c r="AB6" s="6">
        <f>AA6*2160</f>
        <v>6480</v>
      </c>
      <c r="AC6" s="1">
        <v>9</v>
      </c>
      <c r="AD6" s="6">
        <f>AC6*63</f>
        <v>567</v>
      </c>
      <c r="AE6" s="1">
        <v>7</v>
      </c>
      <c r="AF6" s="6">
        <f>AE6*345</f>
        <v>2415</v>
      </c>
      <c r="AG6" s="1">
        <v>3</v>
      </c>
      <c r="AH6" s="6">
        <f>AG6*465</f>
        <v>1395</v>
      </c>
      <c r="AI6" s="1">
        <v>3</v>
      </c>
      <c r="AJ6" s="6">
        <f>AI6*420</f>
        <v>1260</v>
      </c>
      <c r="AK6" s="1">
        <v>3</v>
      </c>
      <c r="AL6" s="6">
        <f>AK6*480</f>
        <v>1440</v>
      </c>
      <c r="AM6" s="1">
        <v>3</v>
      </c>
      <c r="AN6" s="8">
        <f>AM6*900</f>
        <v>2700</v>
      </c>
      <c r="AO6" s="1">
        <v>14</v>
      </c>
      <c r="AP6" s="8">
        <f>AO6*390</f>
        <v>5460</v>
      </c>
      <c r="AQ6" s="9">
        <v>3</v>
      </c>
      <c r="AR6" s="8">
        <f>AQ6*225</f>
        <v>675</v>
      </c>
      <c r="AS6" s="6">
        <f>AR6+AP6+AN6+AL6+AJ6+AH6+AF6+AD6+AB6+Z6+X6+V6+T6+R6+P6+N6+L6+J6+H6+F6+D6</f>
        <v>67253</v>
      </c>
    </row>
    <row r="7" spans="1:45" x14ac:dyDescent="0.25">
      <c r="A7" s="1">
        <v>2</v>
      </c>
      <c r="B7" s="2" t="s">
        <v>3</v>
      </c>
      <c r="C7" s="1">
        <v>2</v>
      </c>
      <c r="D7" s="6">
        <f t="shared" ref="D7:D29" si="0">C7*1890</f>
        <v>3780</v>
      </c>
      <c r="E7" s="6">
        <v>1</v>
      </c>
      <c r="F7" s="6">
        <f t="shared" ref="F7:F29" si="1">E7*1260</f>
        <v>1260</v>
      </c>
      <c r="G7" s="6">
        <v>2</v>
      </c>
      <c r="H7" s="6">
        <f t="shared" ref="H7:H29" si="2">G7*590</f>
        <v>1180</v>
      </c>
      <c r="I7" s="6">
        <v>1</v>
      </c>
      <c r="J7" s="6">
        <f t="shared" ref="J7:J29" si="3">I7*4260</f>
        <v>4260</v>
      </c>
      <c r="K7" s="6">
        <v>2</v>
      </c>
      <c r="L7" s="6">
        <f t="shared" ref="L7:L29" si="4">K7*2400</f>
        <v>4800</v>
      </c>
      <c r="M7" s="6">
        <v>8</v>
      </c>
      <c r="N7" s="6">
        <f t="shared" ref="N7:N29" si="5">M7*980</f>
        <v>7840</v>
      </c>
      <c r="O7" s="6">
        <v>8</v>
      </c>
      <c r="P7" s="6">
        <f t="shared" ref="P7:P29" si="6">O7*495</f>
        <v>3960</v>
      </c>
      <c r="Q7" s="1">
        <v>2</v>
      </c>
      <c r="R7" s="6">
        <f t="shared" ref="R7:R29" si="7">Q7*689</f>
        <v>1378</v>
      </c>
      <c r="S7" s="1">
        <v>3</v>
      </c>
      <c r="T7" s="6">
        <f t="shared" ref="T7:T29" si="8">S7*100</f>
        <v>300</v>
      </c>
      <c r="U7" s="1">
        <v>8</v>
      </c>
      <c r="V7" s="6">
        <f t="shared" ref="V7:V29" si="9">U7*222</f>
        <v>1776</v>
      </c>
      <c r="W7" s="6">
        <v>1</v>
      </c>
      <c r="X7" s="6">
        <f t="shared" ref="X7:X20" si="10">W7*3870</f>
        <v>3870</v>
      </c>
      <c r="Y7" s="1">
        <v>10</v>
      </c>
      <c r="Z7" s="6">
        <f t="shared" ref="Z7:Z29" si="11">Y7*70</f>
        <v>700</v>
      </c>
      <c r="AA7" s="1">
        <v>1</v>
      </c>
      <c r="AB7" s="6">
        <f t="shared" ref="AB7:AB29" si="12">AA7*2160</f>
        <v>2160</v>
      </c>
      <c r="AC7" s="1">
        <v>7</v>
      </c>
      <c r="AD7" s="6">
        <f t="shared" ref="AD7:AD29" si="13">AC7*63</f>
        <v>441</v>
      </c>
      <c r="AE7" s="1">
        <v>4</v>
      </c>
      <c r="AF7" s="6">
        <f t="shared" ref="AF7:AF29" si="14">AE7*345</f>
        <v>1380</v>
      </c>
      <c r="AG7" s="1">
        <v>2</v>
      </c>
      <c r="AH7" s="6">
        <f t="shared" ref="AH7:AH29" si="15">AG7*465</f>
        <v>930</v>
      </c>
      <c r="AI7" s="1">
        <v>2</v>
      </c>
      <c r="AJ7" s="6">
        <f t="shared" ref="AJ7:AJ29" si="16">AI7*420</f>
        <v>840</v>
      </c>
      <c r="AK7" s="1">
        <v>2</v>
      </c>
      <c r="AL7" s="6">
        <f t="shared" ref="AL7:AL29" si="17">AK7*480</f>
        <v>960</v>
      </c>
      <c r="AM7" s="1">
        <v>2</v>
      </c>
      <c r="AN7" s="8">
        <f t="shared" ref="AN7:AN29" si="18">AM7*900</f>
        <v>1800</v>
      </c>
      <c r="AO7" s="1">
        <v>10</v>
      </c>
      <c r="AP7" s="8">
        <f t="shared" ref="AP7:AP29" si="19">AO7*390</f>
        <v>3900</v>
      </c>
      <c r="AQ7" s="9">
        <v>2</v>
      </c>
      <c r="AR7" s="8">
        <f t="shared" ref="AR7:AR29" si="20">AQ7*225</f>
        <v>450</v>
      </c>
      <c r="AS7" s="6">
        <f t="shared" ref="AS7:AS29" si="21">AR7+AP7+AN7+AL7+AJ7+AH7+AF7+AD7+AB7+Z7+X7+V7+T7+R7+P7+N7+L7+J7+H7+F7+D7</f>
        <v>47965</v>
      </c>
    </row>
    <row r="8" spans="1:45" x14ac:dyDescent="0.25">
      <c r="A8" s="1">
        <v>3</v>
      </c>
      <c r="B8" s="2" t="s">
        <v>4</v>
      </c>
      <c r="C8" s="1"/>
      <c r="D8" s="6">
        <f t="shared" si="0"/>
        <v>0</v>
      </c>
      <c r="E8" s="6"/>
      <c r="F8" s="6">
        <f t="shared" si="1"/>
        <v>0</v>
      </c>
      <c r="G8" s="6"/>
      <c r="H8" s="6">
        <f t="shared" si="2"/>
        <v>0</v>
      </c>
      <c r="I8" s="6"/>
      <c r="J8" s="6">
        <f t="shared" si="3"/>
        <v>0</v>
      </c>
      <c r="K8" s="6"/>
      <c r="L8" s="6">
        <f t="shared" si="4"/>
        <v>0</v>
      </c>
      <c r="M8" s="6"/>
      <c r="N8" s="6">
        <f t="shared" si="5"/>
        <v>0</v>
      </c>
      <c r="O8" s="6"/>
      <c r="P8" s="6">
        <f t="shared" si="6"/>
        <v>0</v>
      </c>
      <c r="Q8" s="1"/>
      <c r="R8" s="6">
        <f t="shared" si="7"/>
        <v>0</v>
      </c>
      <c r="S8" s="1"/>
      <c r="T8" s="6">
        <f t="shared" si="8"/>
        <v>0</v>
      </c>
      <c r="U8" s="1"/>
      <c r="V8" s="6">
        <f t="shared" si="9"/>
        <v>0</v>
      </c>
      <c r="W8" s="6"/>
      <c r="X8" s="6">
        <f t="shared" si="10"/>
        <v>0</v>
      </c>
      <c r="Y8" s="1"/>
      <c r="Z8" s="6">
        <f t="shared" si="11"/>
        <v>0</v>
      </c>
      <c r="AA8" s="1"/>
      <c r="AB8" s="6">
        <f t="shared" si="12"/>
        <v>0</v>
      </c>
      <c r="AC8" s="1"/>
      <c r="AD8" s="6">
        <f t="shared" si="13"/>
        <v>0</v>
      </c>
      <c r="AE8" s="1"/>
      <c r="AF8" s="6">
        <f t="shared" si="14"/>
        <v>0</v>
      </c>
      <c r="AG8" s="1"/>
      <c r="AH8" s="6">
        <f t="shared" si="15"/>
        <v>0</v>
      </c>
      <c r="AI8" s="1"/>
      <c r="AJ8" s="6">
        <f t="shared" si="16"/>
        <v>0</v>
      </c>
      <c r="AK8" s="1"/>
      <c r="AL8" s="6">
        <f t="shared" si="17"/>
        <v>0</v>
      </c>
      <c r="AM8" s="1"/>
      <c r="AN8" s="8">
        <f t="shared" si="18"/>
        <v>0</v>
      </c>
      <c r="AO8" s="1"/>
      <c r="AP8" s="8">
        <f t="shared" si="19"/>
        <v>0</v>
      </c>
      <c r="AQ8" s="6"/>
      <c r="AR8" s="8">
        <f t="shared" si="20"/>
        <v>0</v>
      </c>
      <c r="AS8" s="6">
        <f>AR8+AP8+AN8+AL8+AJ8+AH8+AF8+AD8+AB8+Z8+X8+V8+T8+R8+P8+N8+L8+J8+H8+F8+D8</f>
        <v>0</v>
      </c>
    </row>
    <row r="9" spans="1:45" x14ac:dyDescent="0.25">
      <c r="A9" s="1">
        <v>4</v>
      </c>
      <c r="B9" s="2" t="s">
        <v>5</v>
      </c>
      <c r="C9" s="1">
        <v>3</v>
      </c>
      <c r="D9" s="6">
        <f t="shared" si="0"/>
        <v>5670</v>
      </c>
      <c r="E9" s="6">
        <v>1</v>
      </c>
      <c r="F9" s="6">
        <f t="shared" si="1"/>
        <v>1260</v>
      </c>
      <c r="G9" s="6">
        <v>3</v>
      </c>
      <c r="H9" s="6">
        <f t="shared" si="2"/>
        <v>1770</v>
      </c>
      <c r="I9" s="6">
        <v>1</v>
      </c>
      <c r="J9" s="6">
        <f t="shared" si="3"/>
        <v>4260</v>
      </c>
      <c r="K9" s="6">
        <v>3</v>
      </c>
      <c r="L9" s="6">
        <f t="shared" si="4"/>
        <v>7200</v>
      </c>
      <c r="M9" s="6">
        <v>10</v>
      </c>
      <c r="N9" s="6">
        <f t="shared" si="5"/>
        <v>9800</v>
      </c>
      <c r="O9" s="6">
        <v>10</v>
      </c>
      <c r="P9" s="6">
        <f t="shared" si="6"/>
        <v>4950</v>
      </c>
      <c r="Q9" s="1">
        <v>3</v>
      </c>
      <c r="R9" s="6">
        <f t="shared" si="7"/>
        <v>2067</v>
      </c>
      <c r="S9" s="1">
        <v>3</v>
      </c>
      <c r="T9" s="6">
        <f t="shared" si="8"/>
        <v>300</v>
      </c>
      <c r="U9" s="1">
        <v>12</v>
      </c>
      <c r="V9" s="6">
        <f t="shared" si="9"/>
        <v>2664</v>
      </c>
      <c r="W9" s="6">
        <v>1</v>
      </c>
      <c r="X9" s="6">
        <f t="shared" si="10"/>
        <v>3870</v>
      </c>
      <c r="Y9" s="1">
        <v>15</v>
      </c>
      <c r="Z9" s="6">
        <f t="shared" si="11"/>
        <v>1050</v>
      </c>
      <c r="AA9" s="1">
        <v>3</v>
      </c>
      <c r="AB9" s="6">
        <f t="shared" si="12"/>
        <v>6480</v>
      </c>
      <c r="AC9" s="1">
        <v>9</v>
      </c>
      <c r="AD9" s="6">
        <f t="shared" si="13"/>
        <v>567</v>
      </c>
      <c r="AE9" s="1">
        <v>6</v>
      </c>
      <c r="AF9" s="6">
        <f t="shared" si="14"/>
        <v>2070</v>
      </c>
      <c r="AG9" s="1">
        <v>3</v>
      </c>
      <c r="AH9" s="6">
        <f t="shared" si="15"/>
        <v>1395</v>
      </c>
      <c r="AI9" s="1">
        <v>3</v>
      </c>
      <c r="AJ9" s="6">
        <f t="shared" si="16"/>
        <v>1260</v>
      </c>
      <c r="AK9" s="1">
        <v>3</v>
      </c>
      <c r="AL9" s="6">
        <f t="shared" si="17"/>
        <v>1440</v>
      </c>
      <c r="AM9" s="1">
        <v>3</v>
      </c>
      <c r="AN9" s="8">
        <f t="shared" si="18"/>
        <v>2700</v>
      </c>
      <c r="AO9" s="1">
        <v>14</v>
      </c>
      <c r="AP9" s="8">
        <f t="shared" si="19"/>
        <v>5460</v>
      </c>
      <c r="AQ9" s="9">
        <v>3</v>
      </c>
      <c r="AR9" s="8">
        <f t="shared" si="20"/>
        <v>675</v>
      </c>
      <c r="AS9" s="6">
        <f t="shared" si="21"/>
        <v>66908</v>
      </c>
    </row>
    <row r="10" spans="1:45" x14ac:dyDescent="0.25">
      <c r="A10" s="1">
        <v>5</v>
      </c>
      <c r="B10" s="2" t="s">
        <v>6</v>
      </c>
      <c r="C10" s="1">
        <v>2</v>
      </c>
      <c r="D10" s="6">
        <f t="shared" si="0"/>
        <v>3780</v>
      </c>
      <c r="E10" s="6">
        <v>1</v>
      </c>
      <c r="F10" s="6">
        <f t="shared" si="1"/>
        <v>1260</v>
      </c>
      <c r="G10" s="6">
        <v>2</v>
      </c>
      <c r="H10" s="6">
        <f t="shared" si="2"/>
        <v>1180</v>
      </c>
      <c r="I10" s="6">
        <v>1</v>
      </c>
      <c r="J10" s="6">
        <f t="shared" si="3"/>
        <v>4260</v>
      </c>
      <c r="K10" s="6">
        <v>2</v>
      </c>
      <c r="L10" s="6">
        <f t="shared" si="4"/>
        <v>4800</v>
      </c>
      <c r="M10" s="6">
        <v>8</v>
      </c>
      <c r="N10" s="6">
        <f t="shared" si="5"/>
        <v>7840</v>
      </c>
      <c r="O10" s="6">
        <v>8</v>
      </c>
      <c r="P10" s="6">
        <f t="shared" si="6"/>
        <v>3960</v>
      </c>
      <c r="Q10" s="1">
        <v>2</v>
      </c>
      <c r="R10" s="6">
        <f t="shared" si="7"/>
        <v>1378</v>
      </c>
      <c r="S10" s="1">
        <v>2</v>
      </c>
      <c r="T10" s="6">
        <f t="shared" si="8"/>
        <v>200</v>
      </c>
      <c r="U10" s="1">
        <v>8</v>
      </c>
      <c r="V10" s="6">
        <f t="shared" si="9"/>
        <v>1776</v>
      </c>
      <c r="W10" s="6">
        <v>1</v>
      </c>
      <c r="X10" s="6">
        <f t="shared" si="10"/>
        <v>3870</v>
      </c>
      <c r="Y10" s="1">
        <v>10</v>
      </c>
      <c r="Z10" s="6">
        <f t="shared" si="11"/>
        <v>700</v>
      </c>
      <c r="AA10" s="1">
        <v>1</v>
      </c>
      <c r="AB10" s="6">
        <f t="shared" si="12"/>
        <v>2160</v>
      </c>
      <c r="AC10" s="1">
        <v>6</v>
      </c>
      <c r="AD10" s="6">
        <f t="shared" si="13"/>
        <v>378</v>
      </c>
      <c r="AE10" s="1">
        <v>4</v>
      </c>
      <c r="AF10" s="6">
        <f t="shared" si="14"/>
        <v>1380</v>
      </c>
      <c r="AG10" s="1">
        <v>2</v>
      </c>
      <c r="AH10" s="6">
        <f t="shared" si="15"/>
        <v>930</v>
      </c>
      <c r="AI10" s="1">
        <v>2</v>
      </c>
      <c r="AJ10" s="6">
        <f t="shared" si="16"/>
        <v>840</v>
      </c>
      <c r="AK10" s="1">
        <v>2</v>
      </c>
      <c r="AL10" s="6">
        <f t="shared" si="17"/>
        <v>960</v>
      </c>
      <c r="AM10" s="1">
        <v>2</v>
      </c>
      <c r="AN10" s="8">
        <f t="shared" si="18"/>
        <v>1800</v>
      </c>
      <c r="AO10" s="1">
        <v>6</v>
      </c>
      <c r="AP10" s="8">
        <f t="shared" si="19"/>
        <v>2340</v>
      </c>
      <c r="AQ10" s="9">
        <v>2</v>
      </c>
      <c r="AR10" s="8">
        <f t="shared" si="20"/>
        <v>450</v>
      </c>
      <c r="AS10" s="6">
        <f t="shared" si="21"/>
        <v>46242</v>
      </c>
    </row>
    <row r="11" spans="1:45" x14ac:dyDescent="0.25">
      <c r="A11" s="1">
        <v>6</v>
      </c>
      <c r="B11" s="3" t="s">
        <v>7</v>
      </c>
      <c r="C11" s="1">
        <v>1</v>
      </c>
      <c r="D11" s="6">
        <f t="shared" si="0"/>
        <v>1890</v>
      </c>
      <c r="E11" s="6">
        <v>1</v>
      </c>
      <c r="F11" s="6">
        <f t="shared" si="1"/>
        <v>1260</v>
      </c>
      <c r="G11" s="6">
        <v>1</v>
      </c>
      <c r="H11" s="6">
        <f t="shared" si="2"/>
        <v>590</v>
      </c>
      <c r="I11" s="6">
        <v>1</v>
      </c>
      <c r="J11" s="6">
        <f t="shared" si="3"/>
        <v>4260</v>
      </c>
      <c r="K11" s="6">
        <v>1</v>
      </c>
      <c r="L11" s="6">
        <f t="shared" si="4"/>
        <v>2400</v>
      </c>
      <c r="M11" s="6">
        <v>4</v>
      </c>
      <c r="N11" s="6">
        <f t="shared" si="5"/>
        <v>3920</v>
      </c>
      <c r="O11" s="6">
        <v>4</v>
      </c>
      <c r="P11" s="6">
        <f t="shared" si="6"/>
        <v>1980</v>
      </c>
      <c r="Q11" s="1">
        <v>1</v>
      </c>
      <c r="R11" s="6">
        <f t="shared" si="7"/>
        <v>689</v>
      </c>
      <c r="S11" s="1">
        <v>1</v>
      </c>
      <c r="T11" s="6">
        <f t="shared" si="8"/>
        <v>100</v>
      </c>
      <c r="U11" s="1">
        <v>2</v>
      </c>
      <c r="V11" s="6">
        <f t="shared" si="9"/>
        <v>444</v>
      </c>
      <c r="W11" s="6">
        <v>1</v>
      </c>
      <c r="X11" s="6">
        <f t="shared" si="10"/>
        <v>3870</v>
      </c>
      <c r="Y11" s="1">
        <v>4</v>
      </c>
      <c r="Z11" s="6">
        <f t="shared" si="11"/>
        <v>280</v>
      </c>
      <c r="AA11" s="1">
        <v>1</v>
      </c>
      <c r="AB11" s="6">
        <f t="shared" si="12"/>
        <v>2160</v>
      </c>
      <c r="AC11" s="1">
        <v>3</v>
      </c>
      <c r="AD11" s="6">
        <f t="shared" si="13"/>
        <v>189</v>
      </c>
      <c r="AE11" s="1">
        <v>2</v>
      </c>
      <c r="AF11" s="6">
        <f t="shared" si="14"/>
        <v>690</v>
      </c>
      <c r="AG11" s="1">
        <v>1</v>
      </c>
      <c r="AH11" s="6">
        <f t="shared" si="15"/>
        <v>465</v>
      </c>
      <c r="AI11" s="1">
        <v>1</v>
      </c>
      <c r="AJ11" s="6">
        <f t="shared" si="16"/>
        <v>420</v>
      </c>
      <c r="AK11" s="1">
        <v>1</v>
      </c>
      <c r="AL11" s="6">
        <f t="shared" si="17"/>
        <v>480</v>
      </c>
      <c r="AM11" s="1">
        <v>1</v>
      </c>
      <c r="AN11" s="8">
        <f t="shared" si="18"/>
        <v>900</v>
      </c>
      <c r="AO11" s="1">
        <v>3</v>
      </c>
      <c r="AP11" s="8">
        <f t="shared" si="19"/>
        <v>1170</v>
      </c>
      <c r="AQ11" s="9">
        <v>1</v>
      </c>
      <c r="AR11" s="8">
        <f t="shared" si="20"/>
        <v>225</v>
      </c>
      <c r="AS11" s="6">
        <f t="shared" si="21"/>
        <v>28382</v>
      </c>
    </row>
    <row r="12" spans="1:45" x14ac:dyDescent="0.25">
      <c r="A12" s="1">
        <v>7</v>
      </c>
      <c r="B12" s="3" t="s">
        <v>8</v>
      </c>
      <c r="C12" s="1">
        <v>1</v>
      </c>
      <c r="D12" s="6">
        <f t="shared" si="0"/>
        <v>1890</v>
      </c>
      <c r="E12" s="6">
        <v>1</v>
      </c>
      <c r="F12" s="6">
        <f t="shared" si="1"/>
        <v>1260</v>
      </c>
      <c r="G12" s="6">
        <v>1</v>
      </c>
      <c r="H12" s="6">
        <f t="shared" si="2"/>
        <v>590</v>
      </c>
      <c r="I12" s="6">
        <v>1</v>
      </c>
      <c r="J12" s="6">
        <f t="shared" si="3"/>
        <v>4260</v>
      </c>
      <c r="K12" s="6">
        <v>1</v>
      </c>
      <c r="L12" s="6">
        <f t="shared" si="4"/>
        <v>2400</v>
      </c>
      <c r="M12" s="6">
        <v>4</v>
      </c>
      <c r="N12" s="6">
        <f t="shared" si="5"/>
        <v>3920</v>
      </c>
      <c r="O12" s="6">
        <v>4</v>
      </c>
      <c r="P12" s="6">
        <f t="shared" si="6"/>
        <v>1980</v>
      </c>
      <c r="Q12" s="1">
        <v>1</v>
      </c>
      <c r="R12" s="6">
        <f t="shared" si="7"/>
        <v>689</v>
      </c>
      <c r="S12" s="1">
        <v>1</v>
      </c>
      <c r="T12" s="6">
        <f t="shared" si="8"/>
        <v>100</v>
      </c>
      <c r="U12" s="1">
        <v>2</v>
      </c>
      <c r="V12" s="6">
        <f t="shared" si="9"/>
        <v>444</v>
      </c>
      <c r="W12" s="6">
        <v>1</v>
      </c>
      <c r="X12" s="6">
        <f t="shared" si="10"/>
        <v>3870</v>
      </c>
      <c r="Y12" s="1">
        <v>4</v>
      </c>
      <c r="Z12" s="6">
        <f t="shared" si="11"/>
        <v>280</v>
      </c>
      <c r="AA12" s="1">
        <v>1</v>
      </c>
      <c r="AB12" s="6">
        <f t="shared" si="12"/>
        <v>2160</v>
      </c>
      <c r="AC12" s="1">
        <v>3</v>
      </c>
      <c r="AD12" s="6">
        <f t="shared" si="13"/>
        <v>189</v>
      </c>
      <c r="AE12" s="1">
        <v>2</v>
      </c>
      <c r="AF12" s="6">
        <f t="shared" si="14"/>
        <v>690</v>
      </c>
      <c r="AG12" s="1">
        <v>1</v>
      </c>
      <c r="AH12" s="6">
        <f t="shared" si="15"/>
        <v>465</v>
      </c>
      <c r="AI12" s="1">
        <v>1</v>
      </c>
      <c r="AJ12" s="6">
        <f t="shared" si="16"/>
        <v>420</v>
      </c>
      <c r="AK12" s="1">
        <v>1</v>
      </c>
      <c r="AL12" s="6">
        <f t="shared" si="17"/>
        <v>480</v>
      </c>
      <c r="AM12" s="1">
        <v>1</v>
      </c>
      <c r="AN12" s="8">
        <f t="shared" si="18"/>
        <v>900</v>
      </c>
      <c r="AO12" s="1">
        <v>3</v>
      </c>
      <c r="AP12" s="8">
        <f t="shared" si="19"/>
        <v>1170</v>
      </c>
      <c r="AQ12" s="9">
        <v>1</v>
      </c>
      <c r="AR12" s="8">
        <f t="shared" si="20"/>
        <v>225</v>
      </c>
      <c r="AS12" s="6">
        <f t="shared" si="21"/>
        <v>28382</v>
      </c>
    </row>
    <row r="13" spans="1:45" x14ac:dyDescent="0.25">
      <c r="A13" s="1">
        <v>8</v>
      </c>
      <c r="B13" s="3" t="s">
        <v>9</v>
      </c>
      <c r="C13" s="1">
        <v>1</v>
      </c>
      <c r="D13" s="6">
        <f t="shared" si="0"/>
        <v>1890</v>
      </c>
      <c r="E13" s="6">
        <v>1</v>
      </c>
      <c r="F13" s="6">
        <f t="shared" si="1"/>
        <v>1260</v>
      </c>
      <c r="G13" s="6">
        <v>1</v>
      </c>
      <c r="H13" s="6">
        <f t="shared" si="2"/>
        <v>590</v>
      </c>
      <c r="I13" s="6">
        <v>1</v>
      </c>
      <c r="J13" s="6">
        <f t="shared" si="3"/>
        <v>4260</v>
      </c>
      <c r="K13" s="6">
        <v>1</v>
      </c>
      <c r="L13" s="6">
        <f t="shared" si="4"/>
        <v>2400</v>
      </c>
      <c r="M13" s="6">
        <v>3</v>
      </c>
      <c r="N13" s="6">
        <f t="shared" si="5"/>
        <v>2940</v>
      </c>
      <c r="O13" s="6">
        <v>4</v>
      </c>
      <c r="P13" s="6">
        <f t="shared" si="6"/>
        <v>1980</v>
      </c>
      <c r="Q13" s="1">
        <v>1</v>
      </c>
      <c r="R13" s="6">
        <f t="shared" si="7"/>
        <v>689</v>
      </c>
      <c r="S13" s="1">
        <v>1</v>
      </c>
      <c r="T13" s="6">
        <f t="shared" si="8"/>
        <v>100</v>
      </c>
      <c r="U13" s="1">
        <v>2</v>
      </c>
      <c r="V13" s="6">
        <f t="shared" si="9"/>
        <v>444</v>
      </c>
      <c r="W13" s="6">
        <v>1</v>
      </c>
      <c r="X13" s="6">
        <f t="shared" si="10"/>
        <v>3870</v>
      </c>
      <c r="Y13" s="1">
        <v>4</v>
      </c>
      <c r="Z13" s="6">
        <f t="shared" si="11"/>
        <v>280</v>
      </c>
      <c r="AA13" s="1"/>
      <c r="AB13" s="6">
        <f t="shared" si="12"/>
        <v>0</v>
      </c>
      <c r="AC13" s="1">
        <v>3</v>
      </c>
      <c r="AD13" s="6">
        <f t="shared" si="13"/>
        <v>189</v>
      </c>
      <c r="AE13" s="1">
        <v>2</v>
      </c>
      <c r="AF13" s="6">
        <f t="shared" si="14"/>
        <v>690</v>
      </c>
      <c r="AG13" s="1">
        <v>1</v>
      </c>
      <c r="AH13" s="6">
        <f t="shared" si="15"/>
        <v>465</v>
      </c>
      <c r="AI13" s="1">
        <v>1</v>
      </c>
      <c r="AJ13" s="6">
        <f t="shared" si="16"/>
        <v>420</v>
      </c>
      <c r="AK13" s="1">
        <v>1</v>
      </c>
      <c r="AL13" s="6">
        <f t="shared" si="17"/>
        <v>480</v>
      </c>
      <c r="AM13" s="1">
        <v>1</v>
      </c>
      <c r="AN13" s="8">
        <f t="shared" si="18"/>
        <v>900</v>
      </c>
      <c r="AO13" s="1">
        <v>3</v>
      </c>
      <c r="AP13" s="8">
        <f t="shared" si="19"/>
        <v>1170</v>
      </c>
      <c r="AQ13" s="9">
        <v>1</v>
      </c>
      <c r="AR13" s="8">
        <f t="shared" si="20"/>
        <v>225</v>
      </c>
      <c r="AS13" s="6">
        <f t="shared" si="21"/>
        <v>25242</v>
      </c>
    </row>
    <row r="14" spans="1:45" x14ac:dyDescent="0.25">
      <c r="A14" s="1">
        <v>9</v>
      </c>
      <c r="B14" s="3" t="s">
        <v>10</v>
      </c>
      <c r="C14" s="1">
        <v>2</v>
      </c>
      <c r="D14" s="6">
        <f t="shared" si="0"/>
        <v>3780</v>
      </c>
      <c r="E14" s="6">
        <v>1</v>
      </c>
      <c r="F14" s="6">
        <f t="shared" si="1"/>
        <v>1260</v>
      </c>
      <c r="G14" s="6">
        <v>2</v>
      </c>
      <c r="H14" s="6">
        <f t="shared" si="2"/>
        <v>1180</v>
      </c>
      <c r="I14" s="6">
        <v>1</v>
      </c>
      <c r="J14" s="6">
        <f t="shared" si="3"/>
        <v>4260</v>
      </c>
      <c r="K14" s="6">
        <v>2</v>
      </c>
      <c r="L14" s="6">
        <f t="shared" si="4"/>
        <v>4800</v>
      </c>
      <c r="M14" s="6">
        <v>8</v>
      </c>
      <c r="N14" s="6">
        <f t="shared" si="5"/>
        <v>7840</v>
      </c>
      <c r="O14" s="6">
        <v>8</v>
      </c>
      <c r="P14" s="6">
        <f t="shared" si="6"/>
        <v>3960</v>
      </c>
      <c r="Q14" s="1">
        <v>2</v>
      </c>
      <c r="R14" s="6">
        <f t="shared" si="7"/>
        <v>1378</v>
      </c>
      <c r="S14" s="1">
        <v>2</v>
      </c>
      <c r="T14" s="6">
        <f t="shared" si="8"/>
        <v>200</v>
      </c>
      <c r="U14" s="1">
        <v>6</v>
      </c>
      <c r="V14" s="6">
        <f t="shared" si="9"/>
        <v>1332</v>
      </c>
      <c r="W14" s="6">
        <v>1</v>
      </c>
      <c r="X14" s="6">
        <f t="shared" si="10"/>
        <v>3870</v>
      </c>
      <c r="Y14" s="1">
        <v>8</v>
      </c>
      <c r="Z14" s="6">
        <f t="shared" si="11"/>
        <v>560</v>
      </c>
      <c r="AA14" s="1">
        <v>1</v>
      </c>
      <c r="AB14" s="6">
        <f t="shared" si="12"/>
        <v>2160</v>
      </c>
      <c r="AC14" s="1">
        <v>6</v>
      </c>
      <c r="AD14" s="6">
        <f t="shared" si="13"/>
        <v>378</v>
      </c>
      <c r="AE14" s="1">
        <v>4</v>
      </c>
      <c r="AF14" s="6">
        <f t="shared" si="14"/>
        <v>1380</v>
      </c>
      <c r="AG14" s="1">
        <v>2</v>
      </c>
      <c r="AH14" s="6">
        <f t="shared" si="15"/>
        <v>930</v>
      </c>
      <c r="AI14" s="1">
        <v>2</v>
      </c>
      <c r="AJ14" s="6">
        <f t="shared" si="16"/>
        <v>840</v>
      </c>
      <c r="AK14" s="1">
        <v>2</v>
      </c>
      <c r="AL14" s="6">
        <f t="shared" si="17"/>
        <v>960</v>
      </c>
      <c r="AM14" s="1">
        <v>2</v>
      </c>
      <c r="AN14" s="8">
        <f t="shared" si="18"/>
        <v>1800</v>
      </c>
      <c r="AO14" s="1">
        <v>7</v>
      </c>
      <c r="AP14" s="8">
        <f t="shared" si="19"/>
        <v>2730</v>
      </c>
      <c r="AQ14" s="9">
        <v>2</v>
      </c>
      <c r="AR14" s="8">
        <f t="shared" si="20"/>
        <v>450</v>
      </c>
      <c r="AS14" s="6">
        <f t="shared" si="21"/>
        <v>46048</v>
      </c>
    </row>
    <row r="15" spans="1:45" x14ac:dyDescent="0.25">
      <c r="A15" s="1">
        <v>10</v>
      </c>
      <c r="B15" s="3" t="s">
        <v>11</v>
      </c>
      <c r="C15" s="1">
        <v>1</v>
      </c>
      <c r="D15" s="6">
        <f t="shared" si="0"/>
        <v>1890</v>
      </c>
      <c r="E15" s="6">
        <v>1</v>
      </c>
      <c r="F15" s="6">
        <f t="shared" si="1"/>
        <v>1260</v>
      </c>
      <c r="G15" s="6">
        <v>1</v>
      </c>
      <c r="H15" s="6">
        <f t="shared" si="2"/>
        <v>590</v>
      </c>
      <c r="I15" s="6">
        <v>1</v>
      </c>
      <c r="J15" s="6">
        <f t="shared" si="3"/>
        <v>4260</v>
      </c>
      <c r="K15" s="6">
        <v>1</v>
      </c>
      <c r="L15" s="6">
        <f t="shared" si="4"/>
        <v>2400</v>
      </c>
      <c r="M15" s="6">
        <v>5</v>
      </c>
      <c r="N15" s="6">
        <f t="shared" si="5"/>
        <v>4900</v>
      </c>
      <c r="O15" s="6">
        <v>4</v>
      </c>
      <c r="P15" s="6">
        <f t="shared" si="6"/>
        <v>1980</v>
      </c>
      <c r="Q15" s="1">
        <v>1</v>
      </c>
      <c r="R15" s="6">
        <f t="shared" si="7"/>
        <v>689</v>
      </c>
      <c r="S15" s="1">
        <v>1</v>
      </c>
      <c r="T15" s="6">
        <f t="shared" si="8"/>
        <v>100</v>
      </c>
      <c r="U15" s="1">
        <v>2</v>
      </c>
      <c r="V15" s="6">
        <f t="shared" si="9"/>
        <v>444</v>
      </c>
      <c r="W15" s="6">
        <v>1</v>
      </c>
      <c r="X15" s="6">
        <f t="shared" si="10"/>
        <v>3870</v>
      </c>
      <c r="Y15" s="1">
        <v>4</v>
      </c>
      <c r="Z15" s="6">
        <f t="shared" si="11"/>
        <v>280</v>
      </c>
      <c r="AA15" s="1">
        <v>1</v>
      </c>
      <c r="AB15" s="6">
        <f t="shared" si="12"/>
        <v>2160</v>
      </c>
      <c r="AC15" s="1">
        <v>3</v>
      </c>
      <c r="AD15" s="6">
        <f t="shared" si="13"/>
        <v>189</v>
      </c>
      <c r="AE15" s="1">
        <v>2</v>
      </c>
      <c r="AF15" s="6">
        <f t="shared" si="14"/>
        <v>690</v>
      </c>
      <c r="AG15" s="1">
        <v>1</v>
      </c>
      <c r="AH15" s="6">
        <f t="shared" si="15"/>
        <v>465</v>
      </c>
      <c r="AI15" s="1">
        <v>1</v>
      </c>
      <c r="AJ15" s="6">
        <f t="shared" si="16"/>
        <v>420</v>
      </c>
      <c r="AK15" s="1">
        <v>1</v>
      </c>
      <c r="AL15" s="6">
        <f t="shared" si="17"/>
        <v>480</v>
      </c>
      <c r="AM15" s="1">
        <v>1</v>
      </c>
      <c r="AN15" s="8">
        <f t="shared" si="18"/>
        <v>900</v>
      </c>
      <c r="AO15" s="1">
        <v>3</v>
      </c>
      <c r="AP15" s="8">
        <f t="shared" si="19"/>
        <v>1170</v>
      </c>
      <c r="AQ15" s="9">
        <v>1</v>
      </c>
      <c r="AR15" s="8">
        <f t="shared" si="20"/>
        <v>225</v>
      </c>
      <c r="AS15" s="6">
        <f t="shared" si="21"/>
        <v>29362</v>
      </c>
    </row>
    <row r="16" spans="1:45" x14ac:dyDescent="0.25">
      <c r="A16" s="1">
        <v>11</v>
      </c>
      <c r="B16" s="3" t="s">
        <v>12</v>
      </c>
      <c r="C16" s="1">
        <v>1</v>
      </c>
      <c r="D16" s="6">
        <f t="shared" si="0"/>
        <v>1890</v>
      </c>
      <c r="E16" s="6">
        <v>1</v>
      </c>
      <c r="F16" s="6">
        <f t="shared" si="1"/>
        <v>1260</v>
      </c>
      <c r="G16" s="6">
        <v>1</v>
      </c>
      <c r="H16" s="6">
        <f t="shared" si="2"/>
        <v>590</v>
      </c>
      <c r="I16" s="6">
        <v>1</v>
      </c>
      <c r="J16" s="6">
        <f t="shared" si="3"/>
        <v>4260</v>
      </c>
      <c r="K16" s="6">
        <v>1</v>
      </c>
      <c r="L16" s="6">
        <f t="shared" si="4"/>
        <v>2400</v>
      </c>
      <c r="M16" s="6">
        <v>4</v>
      </c>
      <c r="N16" s="6">
        <f t="shared" si="5"/>
        <v>3920</v>
      </c>
      <c r="O16" s="6">
        <v>4</v>
      </c>
      <c r="P16" s="6">
        <f t="shared" si="6"/>
        <v>1980</v>
      </c>
      <c r="Q16" s="1">
        <v>1</v>
      </c>
      <c r="R16" s="6">
        <f t="shared" si="7"/>
        <v>689</v>
      </c>
      <c r="S16" s="1">
        <v>1</v>
      </c>
      <c r="T16" s="6">
        <f t="shared" si="8"/>
        <v>100</v>
      </c>
      <c r="U16" s="1">
        <v>2</v>
      </c>
      <c r="V16" s="6">
        <f t="shared" si="9"/>
        <v>444</v>
      </c>
      <c r="W16" s="6">
        <v>1</v>
      </c>
      <c r="X16" s="6">
        <f t="shared" si="10"/>
        <v>3870</v>
      </c>
      <c r="Y16" s="1">
        <v>4</v>
      </c>
      <c r="Z16" s="6">
        <f t="shared" si="11"/>
        <v>280</v>
      </c>
      <c r="AA16" s="1">
        <v>1</v>
      </c>
      <c r="AB16" s="6">
        <f t="shared" si="12"/>
        <v>2160</v>
      </c>
      <c r="AC16" s="1">
        <v>3</v>
      </c>
      <c r="AD16" s="6">
        <f t="shared" si="13"/>
        <v>189</v>
      </c>
      <c r="AE16" s="1">
        <v>2</v>
      </c>
      <c r="AF16" s="6">
        <f t="shared" si="14"/>
        <v>690</v>
      </c>
      <c r="AG16" s="1">
        <v>1</v>
      </c>
      <c r="AH16" s="6">
        <f t="shared" si="15"/>
        <v>465</v>
      </c>
      <c r="AI16" s="1">
        <v>1</v>
      </c>
      <c r="AJ16" s="6">
        <f t="shared" si="16"/>
        <v>420</v>
      </c>
      <c r="AK16" s="1">
        <v>1</v>
      </c>
      <c r="AL16" s="6">
        <f t="shared" si="17"/>
        <v>480</v>
      </c>
      <c r="AM16" s="1">
        <v>1</v>
      </c>
      <c r="AN16" s="8">
        <f t="shared" si="18"/>
        <v>900</v>
      </c>
      <c r="AO16" s="1">
        <v>3</v>
      </c>
      <c r="AP16" s="8">
        <f t="shared" si="19"/>
        <v>1170</v>
      </c>
      <c r="AQ16" s="9">
        <v>1</v>
      </c>
      <c r="AR16" s="8">
        <f t="shared" si="20"/>
        <v>225</v>
      </c>
      <c r="AS16" s="6">
        <f t="shared" si="21"/>
        <v>28382</v>
      </c>
    </row>
    <row r="17" spans="1:45" x14ac:dyDescent="0.25">
      <c r="A17" s="1">
        <v>12</v>
      </c>
      <c r="B17" s="3" t="s">
        <v>13</v>
      </c>
      <c r="C17" s="1">
        <v>1</v>
      </c>
      <c r="D17" s="6">
        <f t="shared" si="0"/>
        <v>1890</v>
      </c>
      <c r="E17" s="6">
        <v>1</v>
      </c>
      <c r="F17" s="6">
        <f t="shared" si="1"/>
        <v>1260</v>
      </c>
      <c r="G17" s="6">
        <v>1</v>
      </c>
      <c r="H17" s="6">
        <f t="shared" si="2"/>
        <v>590</v>
      </c>
      <c r="I17" s="6">
        <v>1</v>
      </c>
      <c r="J17" s="6">
        <f t="shared" si="3"/>
        <v>4260</v>
      </c>
      <c r="K17" s="6">
        <v>1</v>
      </c>
      <c r="L17" s="6">
        <f t="shared" si="4"/>
        <v>2400</v>
      </c>
      <c r="M17" s="6">
        <v>3</v>
      </c>
      <c r="N17" s="6">
        <f t="shared" si="5"/>
        <v>2940</v>
      </c>
      <c r="O17" s="6">
        <v>4</v>
      </c>
      <c r="P17" s="6">
        <f t="shared" si="6"/>
        <v>1980</v>
      </c>
      <c r="Q17" s="1">
        <v>1</v>
      </c>
      <c r="R17" s="6">
        <f t="shared" si="7"/>
        <v>689</v>
      </c>
      <c r="S17" s="1">
        <v>1</v>
      </c>
      <c r="T17" s="6">
        <f t="shared" si="8"/>
        <v>100</v>
      </c>
      <c r="U17" s="1">
        <v>2</v>
      </c>
      <c r="V17" s="6">
        <f t="shared" si="9"/>
        <v>444</v>
      </c>
      <c r="W17" s="6">
        <v>1</v>
      </c>
      <c r="X17" s="6">
        <f t="shared" si="10"/>
        <v>3870</v>
      </c>
      <c r="Y17" s="1">
        <v>4</v>
      </c>
      <c r="Z17" s="6">
        <f t="shared" si="11"/>
        <v>280</v>
      </c>
      <c r="AA17" s="1">
        <v>1</v>
      </c>
      <c r="AB17" s="6">
        <f t="shared" si="12"/>
        <v>2160</v>
      </c>
      <c r="AC17" s="1">
        <v>3</v>
      </c>
      <c r="AD17" s="6">
        <f t="shared" si="13"/>
        <v>189</v>
      </c>
      <c r="AE17" s="1">
        <v>2</v>
      </c>
      <c r="AF17" s="6">
        <f t="shared" si="14"/>
        <v>690</v>
      </c>
      <c r="AG17" s="1">
        <v>1</v>
      </c>
      <c r="AH17" s="6">
        <f t="shared" si="15"/>
        <v>465</v>
      </c>
      <c r="AI17" s="1">
        <v>1</v>
      </c>
      <c r="AJ17" s="6">
        <f t="shared" si="16"/>
        <v>420</v>
      </c>
      <c r="AK17" s="1">
        <v>1</v>
      </c>
      <c r="AL17" s="6">
        <f t="shared" si="17"/>
        <v>480</v>
      </c>
      <c r="AM17" s="1">
        <v>1</v>
      </c>
      <c r="AN17" s="8">
        <f t="shared" si="18"/>
        <v>900</v>
      </c>
      <c r="AO17" s="1">
        <v>3</v>
      </c>
      <c r="AP17" s="8">
        <f t="shared" si="19"/>
        <v>1170</v>
      </c>
      <c r="AQ17" s="9">
        <v>1</v>
      </c>
      <c r="AR17" s="8">
        <f t="shared" si="20"/>
        <v>225</v>
      </c>
      <c r="AS17" s="6">
        <f t="shared" si="21"/>
        <v>27402</v>
      </c>
    </row>
    <row r="18" spans="1:45" x14ac:dyDescent="0.25">
      <c r="A18" s="1">
        <v>13</v>
      </c>
      <c r="B18" s="3" t="s">
        <v>14</v>
      </c>
      <c r="C18" s="1">
        <v>1</v>
      </c>
      <c r="D18" s="6">
        <f t="shared" si="0"/>
        <v>1890</v>
      </c>
      <c r="E18" s="6">
        <v>1</v>
      </c>
      <c r="F18" s="6">
        <f t="shared" si="1"/>
        <v>1260</v>
      </c>
      <c r="G18" s="6">
        <v>1</v>
      </c>
      <c r="H18" s="6">
        <f t="shared" si="2"/>
        <v>590</v>
      </c>
      <c r="I18" s="6">
        <v>1</v>
      </c>
      <c r="J18" s="6">
        <f t="shared" si="3"/>
        <v>4260</v>
      </c>
      <c r="K18" s="6">
        <v>1</v>
      </c>
      <c r="L18" s="6">
        <f t="shared" si="4"/>
        <v>2400</v>
      </c>
      <c r="M18" s="6">
        <v>4</v>
      </c>
      <c r="N18" s="6">
        <f t="shared" si="5"/>
        <v>3920</v>
      </c>
      <c r="O18" s="6">
        <v>4</v>
      </c>
      <c r="P18" s="6">
        <f t="shared" si="6"/>
        <v>1980</v>
      </c>
      <c r="Q18" s="1">
        <v>1</v>
      </c>
      <c r="R18" s="6">
        <f t="shared" si="7"/>
        <v>689</v>
      </c>
      <c r="S18" s="1">
        <v>1</v>
      </c>
      <c r="T18" s="6">
        <f t="shared" si="8"/>
        <v>100</v>
      </c>
      <c r="U18" s="1">
        <v>2</v>
      </c>
      <c r="V18" s="6">
        <f t="shared" si="9"/>
        <v>444</v>
      </c>
      <c r="W18" s="6">
        <v>1</v>
      </c>
      <c r="X18" s="6">
        <f t="shared" si="10"/>
        <v>3870</v>
      </c>
      <c r="Y18" s="1">
        <v>4</v>
      </c>
      <c r="Z18" s="6">
        <f t="shared" si="11"/>
        <v>280</v>
      </c>
      <c r="AA18" s="1">
        <v>1</v>
      </c>
      <c r="AB18" s="6">
        <f t="shared" si="12"/>
        <v>2160</v>
      </c>
      <c r="AC18" s="1">
        <v>3</v>
      </c>
      <c r="AD18" s="6">
        <f t="shared" si="13"/>
        <v>189</v>
      </c>
      <c r="AE18" s="1">
        <v>2</v>
      </c>
      <c r="AF18" s="6">
        <f t="shared" si="14"/>
        <v>690</v>
      </c>
      <c r="AG18" s="1">
        <v>1</v>
      </c>
      <c r="AH18" s="6">
        <f t="shared" si="15"/>
        <v>465</v>
      </c>
      <c r="AI18" s="1">
        <v>1</v>
      </c>
      <c r="AJ18" s="6">
        <f t="shared" si="16"/>
        <v>420</v>
      </c>
      <c r="AK18" s="1">
        <v>1</v>
      </c>
      <c r="AL18" s="6">
        <f t="shared" si="17"/>
        <v>480</v>
      </c>
      <c r="AM18" s="1">
        <v>1</v>
      </c>
      <c r="AN18" s="8">
        <f t="shared" si="18"/>
        <v>900</v>
      </c>
      <c r="AO18" s="1">
        <v>3</v>
      </c>
      <c r="AP18" s="8">
        <f t="shared" si="19"/>
        <v>1170</v>
      </c>
      <c r="AQ18" s="9">
        <v>1</v>
      </c>
      <c r="AR18" s="8">
        <f t="shared" si="20"/>
        <v>225</v>
      </c>
      <c r="AS18" s="6">
        <f t="shared" si="21"/>
        <v>28382</v>
      </c>
    </row>
    <row r="19" spans="1:45" x14ac:dyDescent="0.25">
      <c r="A19" s="1">
        <v>14</v>
      </c>
      <c r="B19" s="3" t="s">
        <v>15</v>
      </c>
      <c r="C19" s="1">
        <v>1</v>
      </c>
      <c r="D19" s="6">
        <f t="shared" si="0"/>
        <v>1890</v>
      </c>
      <c r="E19" s="6">
        <v>1</v>
      </c>
      <c r="F19" s="6">
        <f t="shared" si="1"/>
        <v>1260</v>
      </c>
      <c r="G19" s="6">
        <v>1</v>
      </c>
      <c r="H19" s="6">
        <f t="shared" si="2"/>
        <v>590</v>
      </c>
      <c r="I19" s="6">
        <v>1</v>
      </c>
      <c r="J19" s="6">
        <f t="shared" si="3"/>
        <v>4260</v>
      </c>
      <c r="K19" s="6">
        <v>1</v>
      </c>
      <c r="L19" s="6">
        <f t="shared" si="4"/>
        <v>2400</v>
      </c>
      <c r="M19" s="6">
        <v>4</v>
      </c>
      <c r="N19" s="6">
        <f t="shared" si="5"/>
        <v>3920</v>
      </c>
      <c r="O19" s="6">
        <v>4</v>
      </c>
      <c r="P19" s="6">
        <f t="shared" si="6"/>
        <v>1980</v>
      </c>
      <c r="Q19" s="1">
        <v>1</v>
      </c>
      <c r="R19" s="6">
        <f t="shared" si="7"/>
        <v>689</v>
      </c>
      <c r="S19" s="1">
        <v>1</v>
      </c>
      <c r="T19" s="6">
        <f t="shared" si="8"/>
        <v>100</v>
      </c>
      <c r="U19" s="1">
        <v>2</v>
      </c>
      <c r="V19" s="6">
        <f t="shared" si="9"/>
        <v>444</v>
      </c>
      <c r="W19" s="6"/>
      <c r="X19" s="6">
        <f t="shared" si="10"/>
        <v>0</v>
      </c>
      <c r="Y19" s="1">
        <v>4</v>
      </c>
      <c r="Z19" s="6">
        <f t="shared" si="11"/>
        <v>280</v>
      </c>
      <c r="AA19" s="1">
        <v>1</v>
      </c>
      <c r="AB19" s="6">
        <f t="shared" si="12"/>
        <v>2160</v>
      </c>
      <c r="AC19" s="1">
        <v>3</v>
      </c>
      <c r="AD19" s="6">
        <f t="shared" si="13"/>
        <v>189</v>
      </c>
      <c r="AE19" s="1">
        <v>2</v>
      </c>
      <c r="AF19" s="6">
        <f t="shared" si="14"/>
        <v>690</v>
      </c>
      <c r="AG19" s="1">
        <v>1</v>
      </c>
      <c r="AH19" s="6">
        <f t="shared" si="15"/>
        <v>465</v>
      </c>
      <c r="AI19" s="1">
        <v>1</v>
      </c>
      <c r="AJ19" s="6">
        <f t="shared" si="16"/>
        <v>420</v>
      </c>
      <c r="AK19" s="1">
        <v>1</v>
      </c>
      <c r="AL19" s="6">
        <f t="shared" si="17"/>
        <v>480</v>
      </c>
      <c r="AM19" s="1">
        <v>1</v>
      </c>
      <c r="AN19" s="8">
        <f t="shared" si="18"/>
        <v>900</v>
      </c>
      <c r="AO19" s="1">
        <v>3</v>
      </c>
      <c r="AP19" s="8">
        <f t="shared" si="19"/>
        <v>1170</v>
      </c>
      <c r="AQ19" s="9">
        <v>1</v>
      </c>
      <c r="AR19" s="8">
        <f t="shared" si="20"/>
        <v>225</v>
      </c>
      <c r="AS19" s="6">
        <f t="shared" si="21"/>
        <v>24512</v>
      </c>
    </row>
    <row r="20" spans="1:45" x14ac:dyDescent="0.25">
      <c r="A20" s="1">
        <v>15</v>
      </c>
      <c r="B20" s="3" t="s">
        <v>16</v>
      </c>
      <c r="C20" s="1">
        <v>2</v>
      </c>
      <c r="D20" s="6">
        <f t="shared" si="0"/>
        <v>3780</v>
      </c>
      <c r="E20" s="6">
        <v>1</v>
      </c>
      <c r="F20" s="6">
        <f t="shared" si="1"/>
        <v>1260</v>
      </c>
      <c r="G20" s="6">
        <v>2</v>
      </c>
      <c r="H20" s="6">
        <f t="shared" si="2"/>
        <v>1180</v>
      </c>
      <c r="I20" s="6">
        <v>1</v>
      </c>
      <c r="J20" s="6">
        <f t="shared" si="3"/>
        <v>4260</v>
      </c>
      <c r="K20" s="6">
        <v>2</v>
      </c>
      <c r="L20" s="6">
        <f t="shared" si="4"/>
        <v>4800</v>
      </c>
      <c r="M20" s="6">
        <v>8</v>
      </c>
      <c r="N20" s="6">
        <f t="shared" si="5"/>
        <v>7840</v>
      </c>
      <c r="O20" s="6">
        <v>9</v>
      </c>
      <c r="P20" s="6">
        <f t="shared" si="6"/>
        <v>4455</v>
      </c>
      <c r="Q20" s="1">
        <v>2</v>
      </c>
      <c r="R20" s="6">
        <f t="shared" si="7"/>
        <v>1378</v>
      </c>
      <c r="S20" s="1">
        <v>2</v>
      </c>
      <c r="T20" s="6">
        <f t="shared" si="8"/>
        <v>200</v>
      </c>
      <c r="U20" s="1">
        <v>6</v>
      </c>
      <c r="V20" s="6">
        <f t="shared" si="9"/>
        <v>1332</v>
      </c>
      <c r="W20" s="6">
        <v>1</v>
      </c>
      <c r="X20" s="6">
        <f t="shared" si="10"/>
        <v>3870</v>
      </c>
      <c r="Y20" s="1">
        <v>10</v>
      </c>
      <c r="Z20" s="6">
        <f t="shared" si="11"/>
        <v>700</v>
      </c>
      <c r="AA20" s="1">
        <v>1</v>
      </c>
      <c r="AB20" s="6">
        <f t="shared" si="12"/>
        <v>2160</v>
      </c>
      <c r="AC20" s="1">
        <v>6</v>
      </c>
      <c r="AD20" s="6">
        <f t="shared" si="13"/>
        <v>378</v>
      </c>
      <c r="AE20" s="1">
        <v>4</v>
      </c>
      <c r="AF20" s="6">
        <f t="shared" si="14"/>
        <v>1380</v>
      </c>
      <c r="AG20" s="1">
        <v>2</v>
      </c>
      <c r="AH20" s="6">
        <f t="shared" si="15"/>
        <v>930</v>
      </c>
      <c r="AI20" s="1">
        <v>2</v>
      </c>
      <c r="AJ20" s="6">
        <f t="shared" si="16"/>
        <v>840</v>
      </c>
      <c r="AK20" s="1">
        <v>2</v>
      </c>
      <c r="AL20" s="6">
        <f t="shared" si="17"/>
        <v>960</v>
      </c>
      <c r="AM20" s="1">
        <v>2</v>
      </c>
      <c r="AN20" s="8">
        <f t="shared" si="18"/>
        <v>1800</v>
      </c>
      <c r="AO20" s="1">
        <v>7</v>
      </c>
      <c r="AP20" s="8">
        <f t="shared" si="19"/>
        <v>2730</v>
      </c>
      <c r="AQ20" s="9">
        <v>2</v>
      </c>
      <c r="AR20" s="8">
        <f t="shared" si="20"/>
        <v>450</v>
      </c>
      <c r="AS20" s="6">
        <f t="shared" si="21"/>
        <v>46683</v>
      </c>
    </row>
    <row r="21" spans="1:45" x14ac:dyDescent="0.25">
      <c r="A21" s="4">
        <v>16</v>
      </c>
      <c r="B21" s="3" t="s">
        <v>17</v>
      </c>
      <c r="C21" s="1">
        <v>1</v>
      </c>
      <c r="D21" s="6">
        <f t="shared" si="0"/>
        <v>1890</v>
      </c>
      <c r="E21" s="6">
        <v>1</v>
      </c>
      <c r="F21" s="6">
        <f t="shared" si="1"/>
        <v>1260</v>
      </c>
      <c r="G21" s="6">
        <v>1</v>
      </c>
      <c r="H21" s="6">
        <f t="shared" si="2"/>
        <v>590</v>
      </c>
      <c r="I21" s="6">
        <v>1</v>
      </c>
      <c r="J21" s="6">
        <f t="shared" si="3"/>
        <v>4260</v>
      </c>
      <c r="K21" s="6">
        <v>1</v>
      </c>
      <c r="L21" s="6">
        <f t="shared" si="4"/>
        <v>2400</v>
      </c>
      <c r="M21" s="6">
        <v>4</v>
      </c>
      <c r="N21" s="6">
        <f t="shared" si="5"/>
        <v>3920</v>
      </c>
      <c r="O21" s="6">
        <v>3</v>
      </c>
      <c r="P21" s="6">
        <f t="shared" si="6"/>
        <v>1485</v>
      </c>
      <c r="Q21" s="1">
        <v>1</v>
      </c>
      <c r="R21" s="6">
        <f t="shared" si="7"/>
        <v>689</v>
      </c>
      <c r="S21" s="1">
        <v>1</v>
      </c>
      <c r="T21" s="6">
        <f t="shared" si="8"/>
        <v>100</v>
      </c>
      <c r="U21" s="1">
        <v>2</v>
      </c>
      <c r="V21" s="6">
        <f t="shared" si="9"/>
        <v>444</v>
      </c>
      <c r="W21" s="6"/>
      <c r="X21" s="6">
        <f t="shared" ref="X21:X29" si="22">W21*5250</f>
        <v>0</v>
      </c>
      <c r="Y21" s="1">
        <v>4</v>
      </c>
      <c r="Z21" s="6">
        <f t="shared" si="11"/>
        <v>280</v>
      </c>
      <c r="AA21" s="1">
        <v>1</v>
      </c>
      <c r="AB21" s="6">
        <f t="shared" si="12"/>
        <v>2160</v>
      </c>
      <c r="AC21" s="1">
        <v>6</v>
      </c>
      <c r="AD21" s="6">
        <f t="shared" si="13"/>
        <v>378</v>
      </c>
      <c r="AE21" s="1">
        <v>2</v>
      </c>
      <c r="AF21" s="6">
        <f t="shared" si="14"/>
        <v>690</v>
      </c>
      <c r="AG21" s="1">
        <v>1</v>
      </c>
      <c r="AH21" s="6">
        <f t="shared" si="15"/>
        <v>465</v>
      </c>
      <c r="AI21" s="1">
        <v>1</v>
      </c>
      <c r="AJ21" s="6">
        <f t="shared" si="16"/>
        <v>420</v>
      </c>
      <c r="AK21" s="1">
        <v>1</v>
      </c>
      <c r="AL21" s="6">
        <f t="shared" si="17"/>
        <v>480</v>
      </c>
      <c r="AM21" s="1">
        <v>1</v>
      </c>
      <c r="AN21" s="8">
        <f t="shared" si="18"/>
        <v>900</v>
      </c>
      <c r="AO21" s="1">
        <v>3</v>
      </c>
      <c r="AP21" s="8">
        <f t="shared" si="19"/>
        <v>1170</v>
      </c>
      <c r="AQ21" s="9">
        <v>1</v>
      </c>
      <c r="AR21" s="8">
        <f t="shared" si="20"/>
        <v>225</v>
      </c>
      <c r="AS21" s="6">
        <f t="shared" si="21"/>
        <v>24206</v>
      </c>
    </row>
    <row r="22" spans="1:45" x14ac:dyDescent="0.25">
      <c r="A22" s="1">
        <v>17</v>
      </c>
      <c r="B22" s="3" t="s">
        <v>18</v>
      </c>
      <c r="C22" s="1">
        <v>1</v>
      </c>
      <c r="D22" s="6">
        <f t="shared" si="0"/>
        <v>1890</v>
      </c>
      <c r="E22" s="6">
        <v>1</v>
      </c>
      <c r="F22" s="6">
        <f t="shared" si="1"/>
        <v>1260</v>
      </c>
      <c r="G22" s="6">
        <v>1</v>
      </c>
      <c r="H22" s="6">
        <f t="shared" si="2"/>
        <v>590</v>
      </c>
      <c r="I22" s="6"/>
      <c r="J22" s="6">
        <f t="shared" si="3"/>
        <v>0</v>
      </c>
      <c r="K22" s="6">
        <v>1</v>
      </c>
      <c r="L22" s="6">
        <f t="shared" si="4"/>
        <v>2400</v>
      </c>
      <c r="M22" s="6">
        <v>1</v>
      </c>
      <c r="N22" s="6">
        <f t="shared" si="5"/>
        <v>980</v>
      </c>
      <c r="O22" s="6">
        <v>1</v>
      </c>
      <c r="P22" s="6">
        <f t="shared" si="6"/>
        <v>495</v>
      </c>
      <c r="Q22" s="1">
        <v>1</v>
      </c>
      <c r="R22" s="6">
        <f t="shared" si="7"/>
        <v>689</v>
      </c>
      <c r="S22" s="1">
        <v>1</v>
      </c>
      <c r="T22" s="6">
        <f t="shared" si="8"/>
        <v>100</v>
      </c>
      <c r="U22" s="1">
        <v>1</v>
      </c>
      <c r="V22" s="6">
        <f t="shared" si="9"/>
        <v>222</v>
      </c>
      <c r="W22" s="6"/>
      <c r="X22" s="6">
        <f t="shared" si="22"/>
        <v>0</v>
      </c>
      <c r="Y22" s="1">
        <v>1</v>
      </c>
      <c r="Z22" s="6">
        <f t="shared" si="11"/>
        <v>70</v>
      </c>
      <c r="AA22" s="1"/>
      <c r="AB22" s="6">
        <f t="shared" si="12"/>
        <v>0</v>
      </c>
      <c r="AC22" s="1">
        <v>2</v>
      </c>
      <c r="AD22" s="6">
        <f t="shared" si="13"/>
        <v>126</v>
      </c>
      <c r="AE22" s="1">
        <v>2</v>
      </c>
      <c r="AF22" s="6">
        <f t="shared" si="14"/>
        <v>690</v>
      </c>
      <c r="AG22" s="1">
        <v>1</v>
      </c>
      <c r="AH22" s="6">
        <f t="shared" si="15"/>
        <v>465</v>
      </c>
      <c r="AI22" s="1">
        <v>1</v>
      </c>
      <c r="AJ22" s="6">
        <f t="shared" si="16"/>
        <v>420</v>
      </c>
      <c r="AK22" s="1">
        <v>1</v>
      </c>
      <c r="AL22" s="6">
        <f t="shared" si="17"/>
        <v>480</v>
      </c>
      <c r="AM22" s="1">
        <v>1</v>
      </c>
      <c r="AN22" s="8">
        <f t="shared" si="18"/>
        <v>900</v>
      </c>
      <c r="AO22" s="1">
        <v>1</v>
      </c>
      <c r="AP22" s="8">
        <f t="shared" si="19"/>
        <v>390</v>
      </c>
      <c r="AQ22" s="9">
        <v>1</v>
      </c>
      <c r="AR22" s="8">
        <f t="shared" si="20"/>
        <v>225</v>
      </c>
      <c r="AS22" s="6">
        <f t="shared" si="21"/>
        <v>12392</v>
      </c>
    </row>
    <row r="23" spans="1:45" x14ac:dyDescent="0.25">
      <c r="A23" s="1">
        <v>18</v>
      </c>
      <c r="B23" s="3" t="s">
        <v>19</v>
      </c>
      <c r="C23" s="1">
        <v>1</v>
      </c>
      <c r="D23" s="6">
        <f t="shared" si="0"/>
        <v>1890</v>
      </c>
      <c r="E23" s="6">
        <v>1</v>
      </c>
      <c r="F23" s="6">
        <f t="shared" si="1"/>
        <v>1260</v>
      </c>
      <c r="G23" s="6">
        <v>1</v>
      </c>
      <c r="H23" s="6">
        <f t="shared" si="2"/>
        <v>590</v>
      </c>
      <c r="I23" s="6"/>
      <c r="J23" s="6">
        <f t="shared" si="3"/>
        <v>0</v>
      </c>
      <c r="K23" s="6">
        <v>1</v>
      </c>
      <c r="L23" s="6">
        <f t="shared" si="4"/>
        <v>2400</v>
      </c>
      <c r="M23" s="6">
        <v>2</v>
      </c>
      <c r="N23" s="6">
        <f t="shared" si="5"/>
        <v>1960</v>
      </c>
      <c r="O23" s="6">
        <v>2</v>
      </c>
      <c r="P23" s="6">
        <f t="shared" si="6"/>
        <v>990</v>
      </c>
      <c r="Q23" s="1">
        <v>1</v>
      </c>
      <c r="R23" s="6">
        <f t="shared" si="7"/>
        <v>689</v>
      </c>
      <c r="S23" s="1">
        <v>1</v>
      </c>
      <c r="T23" s="6">
        <f t="shared" si="8"/>
        <v>100</v>
      </c>
      <c r="U23" s="1">
        <v>2</v>
      </c>
      <c r="V23" s="6">
        <f t="shared" si="9"/>
        <v>444</v>
      </c>
      <c r="W23" s="6"/>
      <c r="X23" s="6">
        <f t="shared" si="22"/>
        <v>0</v>
      </c>
      <c r="Y23" s="1">
        <v>2</v>
      </c>
      <c r="Z23" s="6">
        <f t="shared" si="11"/>
        <v>140</v>
      </c>
      <c r="AA23" s="1"/>
      <c r="AB23" s="6">
        <f t="shared" si="12"/>
        <v>0</v>
      </c>
      <c r="AC23" s="1">
        <v>3</v>
      </c>
      <c r="AD23" s="6">
        <f t="shared" si="13"/>
        <v>189</v>
      </c>
      <c r="AE23" s="1">
        <v>2</v>
      </c>
      <c r="AF23" s="6">
        <f t="shared" si="14"/>
        <v>690</v>
      </c>
      <c r="AG23" s="1">
        <v>1</v>
      </c>
      <c r="AH23" s="6">
        <f t="shared" si="15"/>
        <v>465</v>
      </c>
      <c r="AI23" s="1">
        <v>1</v>
      </c>
      <c r="AJ23" s="6">
        <f t="shared" si="16"/>
        <v>420</v>
      </c>
      <c r="AK23" s="1">
        <v>1</v>
      </c>
      <c r="AL23" s="6">
        <f t="shared" si="17"/>
        <v>480</v>
      </c>
      <c r="AM23" s="1">
        <v>1</v>
      </c>
      <c r="AN23" s="8">
        <f t="shared" si="18"/>
        <v>900</v>
      </c>
      <c r="AO23" s="1">
        <v>2</v>
      </c>
      <c r="AP23" s="8">
        <f t="shared" si="19"/>
        <v>780</v>
      </c>
      <c r="AQ23" s="9">
        <v>1</v>
      </c>
      <c r="AR23" s="8">
        <f t="shared" si="20"/>
        <v>225</v>
      </c>
      <c r="AS23" s="6">
        <f t="shared" si="21"/>
        <v>14612</v>
      </c>
    </row>
    <row r="24" spans="1:45" x14ac:dyDescent="0.25">
      <c r="A24" s="1">
        <v>19</v>
      </c>
      <c r="B24" s="3" t="s">
        <v>20</v>
      </c>
      <c r="C24" s="1">
        <v>1</v>
      </c>
      <c r="D24" s="6">
        <f t="shared" si="0"/>
        <v>1890</v>
      </c>
      <c r="E24" s="6">
        <v>1</v>
      </c>
      <c r="F24" s="6">
        <f t="shared" si="1"/>
        <v>1260</v>
      </c>
      <c r="G24" s="6">
        <v>1</v>
      </c>
      <c r="H24" s="6">
        <f t="shared" si="2"/>
        <v>590</v>
      </c>
      <c r="I24" s="6">
        <v>1</v>
      </c>
      <c r="J24" s="6">
        <f t="shared" si="3"/>
        <v>4260</v>
      </c>
      <c r="K24" s="6">
        <v>1</v>
      </c>
      <c r="L24" s="6">
        <f t="shared" si="4"/>
        <v>2400</v>
      </c>
      <c r="M24" s="6">
        <v>4</v>
      </c>
      <c r="N24" s="6">
        <f t="shared" si="5"/>
        <v>3920</v>
      </c>
      <c r="O24" s="6">
        <v>3</v>
      </c>
      <c r="P24" s="6">
        <f t="shared" si="6"/>
        <v>1485</v>
      </c>
      <c r="Q24" s="1">
        <v>1</v>
      </c>
      <c r="R24" s="6">
        <f t="shared" si="7"/>
        <v>689</v>
      </c>
      <c r="S24" s="1">
        <v>1</v>
      </c>
      <c r="T24" s="6">
        <f t="shared" si="8"/>
        <v>100</v>
      </c>
      <c r="U24" s="1">
        <v>2</v>
      </c>
      <c r="V24" s="6">
        <f t="shared" si="9"/>
        <v>444</v>
      </c>
      <c r="W24" s="6"/>
      <c r="X24" s="6">
        <f t="shared" si="22"/>
        <v>0</v>
      </c>
      <c r="Y24" s="1">
        <v>4</v>
      </c>
      <c r="Z24" s="6">
        <f t="shared" si="11"/>
        <v>280</v>
      </c>
      <c r="AA24" s="1">
        <v>1</v>
      </c>
      <c r="AB24" s="6">
        <f t="shared" si="12"/>
        <v>2160</v>
      </c>
      <c r="AC24" s="1">
        <v>3</v>
      </c>
      <c r="AD24" s="6">
        <f t="shared" si="13"/>
        <v>189</v>
      </c>
      <c r="AE24" s="1">
        <v>2</v>
      </c>
      <c r="AF24" s="6">
        <f t="shared" si="14"/>
        <v>690</v>
      </c>
      <c r="AG24" s="1">
        <v>1</v>
      </c>
      <c r="AH24" s="6">
        <f t="shared" si="15"/>
        <v>465</v>
      </c>
      <c r="AI24" s="1">
        <v>1</v>
      </c>
      <c r="AJ24" s="6">
        <f t="shared" si="16"/>
        <v>420</v>
      </c>
      <c r="AK24" s="1">
        <v>1</v>
      </c>
      <c r="AL24" s="6">
        <f t="shared" si="17"/>
        <v>480</v>
      </c>
      <c r="AM24" s="1">
        <v>1</v>
      </c>
      <c r="AN24" s="8">
        <f t="shared" si="18"/>
        <v>900</v>
      </c>
      <c r="AO24" s="1">
        <v>3</v>
      </c>
      <c r="AP24" s="8">
        <f t="shared" si="19"/>
        <v>1170</v>
      </c>
      <c r="AQ24" s="9">
        <v>1</v>
      </c>
      <c r="AR24" s="8">
        <f t="shared" si="20"/>
        <v>225</v>
      </c>
      <c r="AS24" s="6">
        <f t="shared" si="21"/>
        <v>24017</v>
      </c>
    </row>
    <row r="25" spans="1:45" x14ac:dyDescent="0.25">
      <c r="A25" s="1">
        <v>20</v>
      </c>
      <c r="B25" s="3" t="s">
        <v>21</v>
      </c>
      <c r="C25" s="1">
        <v>1</v>
      </c>
      <c r="D25" s="6">
        <f t="shared" si="0"/>
        <v>1890</v>
      </c>
      <c r="E25" s="6">
        <v>1</v>
      </c>
      <c r="F25" s="6">
        <f t="shared" si="1"/>
        <v>1260</v>
      </c>
      <c r="G25" s="6">
        <v>1</v>
      </c>
      <c r="H25" s="6">
        <f t="shared" si="2"/>
        <v>590</v>
      </c>
      <c r="I25" s="6"/>
      <c r="J25" s="6">
        <f t="shared" si="3"/>
        <v>0</v>
      </c>
      <c r="K25" s="6">
        <v>1</v>
      </c>
      <c r="L25" s="6">
        <f t="shared" si="4"/>
        <v>2400</v>
      </c>
      <c r="M25" s="6">
        <v>3</v>
      </c>
      <c r="N25" s="6">
        <f t="shared" si="5"/>
        <v>2940</v>
      </c>
      <c r="O25" s="6">
        <v>2</v>
      </c>
      <c r="P25" s="6">
        <f t="shared" si="6"/>
        <v>990</v>
      </c>
      <c r="Q25" s="1">
        <v>1</v>
      </c>
      <c r="R25" s="6">
        <f t="shared" si="7"/>
        <v>689</v>
      </c>
      <c r="S25" s="1">
        <v>1</v>
      </c>
      <c r="T25" s="6">
        <f t="shared" si="8"/>
        <v>100</v>
      </c>
      <c r="U25" s="1">
        <v>2</v>
      </c>
      <c r="V25" s="6">
        <f t="shared" si="9"/>
        <v>444</v>
      </c>
      <c r="W25" s="6"/>
      <c r="X25" s="6">
        <f t="shared" si="22"/>
        <v>0</v>
      </c>
      <c r="Y25" s="1">
        <v>3</v>
      </c>
      <c r="Z25" s="6">
        <f t="shared" si="11"/>
        <v>210</v>
      </c>
      <c r="AA25" s="1">
        <v>1</v>
      </c>
      <c r="AB25" s="6">
        <f t="shared" si="12"/>
        <v>2160</v>
      </c>
      <c r="AC25" s="1">
        <v>2</v>
      </c>
      <c r="AD25" s="6">
        <f t="shared" si="13"/>
        <v>126</v>
      </c>
      <c r="AE25" s="1">
        <v>2</v>
      </c>
      <c r="AF25" s="6">
        <f t="shared" si="14"/>
        <v>690</v>
      </c>
      <c r="AG25" s="1">
        <v>1</v>
      </c>
      <c r="AH25" s="6">
        <f t="shared" si="15"/>
        <v>465</v>
      </c>
      <c r="AI25" s="1">
        <v>1</v>
      </c>
      <c r="AJ25" s="6">
        <f t="shared" si="16"/>
        <v>420</v>
      </c>
      <c r="AK25" s="1">
        <v>1</v>
      </c>
      <c r="AL25" s="6">
        <f t="shared" si="17"/>
        <v>480</v>
      </c>
      <c r="AM25" s="1">
        <v>1</v>
      </c>
      <c r="AN25" s="8">
        <f t="shared" si="18"/>
        <v>900</v>
      </c>
      <c r="AO25" s="1">
        <v>3</v>
      </c>
      <c r="AP25" s="8">
        <f t="shared" si="19"/>
        <v>1170</v>
      </c>
      <c r="AQ25" s="9">
        <v>1</v>
      </c>
      <c r="AR25" s="8">
        <f t="shared" si="20"/>
        <v>225</v>
      </c>
      <c r="AS25" s="6">
        <f t="shared" si="21"/>
        <v>18149</v>
      </c>
    </row>
    <row r="26" spans="1:45" x14ac:dyDescent="0.25">
      <c r="A26" s="1">
        <v>21</v>
      </c>
      <c r="B26" s="3" t="s">
        <v>22</v>
      </c>
      <c r="C26" s="1">
        <v>1</v>
      </c>
      <c r="D26" s="6">
        <f t="shared" si="0"/>
        <v>1890</v>
      </c>
      <c r="E26" s="6">
        <v>1</v>
      </c>
      <c r="F26" s="6">
        <f t="shared" si="1"/>
        <v>1260</v>
      </c>
      <c r="G26" s="6">
        <v>1</v>
      </c>
      <c r="H26" s="6">
        <f t="shared" si="2"/>
        <v>590</v>
      </c>
      <c r="I26" s="6"/>
      <c r="J26" s="6">
        <f t="shared" si="3"/>
        <v>0</v>
      </c>
      <c r="K26" s="6">
        <v>1</v>
      </c>
      <c r="L26" s="6">
        <f t="shared" si="4"/>
        <v>2400</v>
      </c>
      <c r="M26" s="6">
        <v>3</v>
      </c>
      <c r="N26" s="6">
        <f t="shared" si="5"/>
        <v>2940</v>
      </c>
      <c r="O26" s="6">
        <v>2</v>
      </c>
      <c r="P26" s="6">
        <f t="shared" si="6"/>
        <v>990</v>
      </c>
      <c r="Q26" s="1">
        <v>1</v>
      </c>
      <c r="R26" s="6">
        <f t="shared" si="7"/>
        <v>689</v>
      </c>
      <c r="S26" s="1">
        <v>1</v>
      </c>
      <c r="T26" s="6">
        <f t="shared" si="8"/>
        <v>100</v>
      </c>
      <c r="U26" s="1">
        <v>2</v>
      </c>
      <c r="V26" s="6">
        <f t="shared" si="9"/>
        <v>444</v>
      </c>
      <c r="W26" s="6"/>
      <c r="X26" s="6">
        <f t="shared" si="22"/>
        <v>0</v>
      </c>
      <c r="Y26" s="1">
        <v>3</v>
      </c>
      <c r="Z26" s="6">
        <f t="shared" si="11"/>
        <v>210</v>
      </c>
      <c r="AA26" s="1">
        <v>1</v>
      </c>
      <c r="AB26" s="6">
        <f t="shared" si="12"/>
        <v>2160</v>
      </c>
      <c r="AC26" s="1">
        <v>1</v>
      </c>
      <c r="AD26" s="6">
        <f t="shared" si="13"/>
        <v>63</v>
      </c>
      <c r="AE26" s="1">
        <v>2</v>
      </c>
      <c r="AF26" s="6">
        <f t="shared" si="14"/>
        <v>690</v>
      </c>
      <c r="AG26" s="1">
        <v>1</v>
      </c>
      <c r="AH26" s="6">
        <f t="shared" si="15"/>
        <v>465</v>
      </c>
      <c r="AI26" s="1">
        <v>1</v>
      </c>
      <c r="AJ26" s="6">
        <f t="shared" si="16"/>
        <v>420</v>
      </c>
      <c r="AK26" s="1">
        <v>1</v>
      </c>
      <c r="AL26" s="6">
        <f t="shared" si="17"/>
        <v>480</v>
      </c>
      <c r="AM26" s="1">
        <v>1</v>
      </c>
      <c r="AN26" s="8">
        <f t="shared" si="18"/>
        <v>900</v>
      </c>
      <c r="AO26" s="1">
        <v>3</v>
      </c>
      <c r="AP26" s="8">
        <f t="shared" si="19"/>
        <v>1170</v>
      </c>
      <c r="AQ26" s="9">
        <v>1</v>
      </c>
      <c r="AR26" s="8">
        <f t="shared" si="20"/>
        <v>225</v>
      </c>
      <c r="AS26" s="6">
        <f t="shared" si="21"/>
        <v>18086</v>
      </c>
    </row>
    <row r="27" spans="1:45" x14ac:dyDescent="0.25">
      <c r="A27" s="1">
        <v>22</v>
      </c>
      <c r="B27" s="3" t="s">
        <v>23</v>
      </c>
      <c r="C27" s="1">
        <v>1</v>
      </c>
      <c r="D27" s="6">
        <f t="shared" si="0"/>
        <v>1890</v>
      </c>
      <c r="E27" s="6">
        <v>1</v>
      </c>
      <c r="F27" s="6">
        <f t="shared" si="1"/>
        <v>1260</v>
      </c>
      <c r="G27" s="6">
        <v>1</v>
      </c>
      <c r="H27" s="6">
        <f t="shared" si="2"/>
        <v>590</v>
      </c>
      <c r="I27" s="6"/>
      <c r="J27" s="6">
        <f t="shared" si="3"/>
        <v>0</v>
      </c>
      <c r="K27" s="6">
        <v>1</v>
      </c>
      <c r="L27" s="6">
        <f t="shared" si="4"/>
        <v>2400</v>
      </c>
      <c r="M27" s="6">
        <v>2</v>
      </c>
      <c r="N27" s="6">
        <f t="shared" si="5"/>
        <v>1960</v>
      </c>
      <c r="O27" s="6">
        <v>1</v>
      </c>
      <c r="P27" s="6">
        <f t="shared" si="6"/>
        <v>495</v>
      </c>
      <c r="Q27" s="1">
        <v>1</v>
      </c>
      <c r="R27" s="6">
        <f t="shared" si="7"/>
        <v>689</v>
      </c>
      <c r="S27" s="1">
        <v>1</v>
      </c>
      <c r="T27" s="6">
        <f t="shared" si="8"/>
        <v>100</v>
      </c>
      <c r="U27" s="1">
        <v>2</v>
      </c>
      <c r="V27" s="6">
        <f t="shared" si="9"/>
        <v>444</v>
      </c>
      <c r="W27" s="6"/>
      <c r="X27" s="6">
        <f t="shared" si="22"/>
        <v>0</v>
      </c>
      <c r="Y27" s="1">
        <v>2</v>
      </c>
      <c r="Z27" s="6">
        <f t="shared" si="11"/>
        <v>140</v>
      </c>
      <c r="AA27" s="1"/>
      <c r="AB27" s="6">
        <f t="shared" si="12"/>
        <v>0</v>
      </c>
      <c r="AC27" s="1">
        <v>2</v>
      </c>
      <c r="AD27" s="6">
        <f t="shared" si="13"/>
        <v>126</v>
      </c>
      <c r="AE27" s="1">
        <v>2</v>
      </c>
      <c r="AF27" s="6">
        <f t="shared" si="14"/>
        <v>690</v>
      </c>
      <c r="AG27" s="1">
        <v>1</v>
      </c>
      <c r="AH27" s="6">
        <f t="shared" si="15"/>
        <v>465</v>
      </c>
      <c r="AI27" s="1">
        <v>1</v>
      </c>
      <c r="AJ27" s="6">
        <f t="shared" si="16"/>
        <v>420</v>
      </c>
      <c r="AK27" s="1">
        <v>1</v>
      </c>
      <c r="AL27" s="6">
        <f t="shared" si="17"/>
        <v>480</v>
      </c>
      <c r="AM27" s="1">
        <v>1</v>
      </c>
      <c r="AN27" s="8">
        <f t="shared" si="18"/>
        <v>900</v>
      </c>
      <c r="AO27" s="1">
        <v>2</v>
      </c>
      <c r="AP27" s="8">
        <f t="shared" si="19"/>
        <v>780</v>
      </c>
      <c r="AQ27" s="9">
        <v>1</v>
      </c>
      <c r="AR27" s="8">
        <f t="shared" si="20"/>
        <v>225</v>
      </c>
      <c r="AS27" s="6">
        <f t="shared" si="21"/>
        <v>14054</v>
      </c>
    </row>
    <row r="28" spans="1:45" x14ac:dyDescent="0.25">
      <c r="A28" s="1">
        <v>2</v>
      </c>
      <c r="B28" s="9" t="s">
        <v>24</v>
      </c>
      <c r="C28" s="1">
        <v>1</v>
      </c>
      <c r="D28" s="6">
        <f t="shared" si="0"/>
        <v>1890</v>
      </c>
      <c r="E28" s="6">
        <v>1</v>
      </c>
      <c r="F28" s="6">
        <f t="shared" si="1"/>
        <v>1260</v>
      </c>
      <c r="G28" s="6">
        <v>1</v>
      </c>
      <c r="H28" s="6">
        <f t="shared" si="2"/>
        <v>590</v>
      </c>
      <c r="I28" s="6">
        <v>1</v>
      </c>
      <c r="J28" s="6">
        <f t="shared" si="3"/>
        <v>4260</v>
      </c>
      <c r="K28" s="6">
        <v>1</v>
      </c>
      <c r="L28" s="6">
        <f t="shared" si="4"/>
        <v>2400</v>
      </c>
      <c r="M28" s="6">
        <v>2</v>
      </c>
      <c r="N28" s="6">
        <f t="shared" si="5"/>
        <v>1960</v>
      </c>
      <c r="O28" s="6">
        <v>3</v>
      </c>
      <c r="P28" s="6">
        <f t="shared" si="6"/>
        <v>1485</v>
      </c>
      <c r="Q28" s="1">
        <v>1</v>
      </c>
      <c r="R28" s="6">
        <f t="shared" si="7"/>
        <v>689</v>
      </c>
      <c r="S28" s="1">
        <v>1</v>
      </c>
      <c r="T28" s="6">
        <f t="shared" si="8"/>
        <v>100</v>
      </c>
      <c r="U28" s="1">
        <v>2</v>
      </c>
      <c r="V28" s="6">
        <f t="shared" si="9"/>
        <v>444</v>
      </c>
      <c r="W28" s="6"/>
      <c r="X28" s="6">
        <f t="shared" si="22"/>
        <v>0</v>
      </c>
      <c r="Y28" s="1">
        <v>4</v>
      </c>
      <c r="Z28" s="6">
        <f t="shared" si="11"/>
        <v>280</v>
      </c>
      <c r="AA28" s="1">
        <v>1</v>
      </c>
      <c r="AB28" s="6">
        <f t="shared" si="12"/>
        <v>2160</v>
      </c>
      <c r="AC28" s="1">
        <v>3</v>
      </c>
      <c r="AD28" s="6">
        <f t="shared" si="13"/>
        <v>189</v>
      </c>
      <c r="AE28" s="1">
        <v>2</v>
      </c>
      <c r="AF28" s="6">
        <f t="shared" si="14"/>
        <v>690</v>
      </c>
      <c r="AG28" s="1">
        <v>1</v>
      </c>
      <c r="AH28" s="6">
        <f t="shared" si="15"/>
        <v>465</v>
      </c>
      <c r="AI28" s="1">
        <v>1</v>
      </c>
      <c r="AJ28" s="6">
        <f t="shared" si="16"/>
        <v>420</v>
      </c>
      <c r="AK28" s="1">
        <v>1</v>
      </c>
      <c r="AL28" s="6">
        <f t="shared" si="17"/>
        <v>480</v>
      </c>
      <c r="AM28" s="1">
        <v>1</v>
      </c>
      <c r="AN28" s="8">
        <f t="shared" si="18"/>
        <v>900</v>
      </c>
      <c r="AO28" s="1">
        <v>3</v>
      </c>
      <c r="AP28" s="8">
        <f t="shared" si="19"/>
        <v>1170</v>
      </c>
      <c r="AQ28" s="9">
        <v>1</v>
      </c>
      <c r="AR28" s="8">
        <f t="shared" si="20"/>
        <v>225</v>
      </c>
      <c r="AS28" s="6">
        <f t="shared" si="21"/>
        <v>22057</v>
      </c>
    </row>
    <row r="29" spans="1:45" x14ac:dyDescent="0.25">
      <c r="A29" s="1">
        <v>24</v>
      </c>
      <c r="B29" s="1" t="s">
        <v>25</v>
      </c>
      <c r="C29" s="1">
        <v>1</v>
      </c>
      <c r="D29" s="6">
        <f t="shared" si="0"/>
        <v>1890</v>
      </c>
      <c r="E29" s="6">
        <v>1</v>
      </c>
      <c r="F29" s="6">
        <f t="shared" si="1"/>
        <v>1260</v>
      </c>
      <c r="G29" s="6">
        <v>1</v>
      </c>
      <c r="H29" s="6">
        <f t="shared" si="2"/>
        <v>590</v>
      </c>
      <c r="I29" s="6"/>
      <c r="J29" s="6">
        <f t="shared" si="3"/>
        <v>0</v>
      </c>
      <c r="K29" s="6">
        <v>1</v>
      </c>
      <c r="L29" s="6">
        <f t="shared" si="4"/>
        <v>2400</v>
      </c>
      <c r="M29" s="6">
        <v>1</v>
      </c>
      <c r="N29" s="6">
        <f t="shared" si="5"/>
        <v>980</v>
      </c>
      <c r="O29" s="6">
        <v>1</v>
      </c>
      <c r="P29" s="6">
        <f t="shared" si="6"/>
        <v>495</v>
      </c>
      <c r="Q29" s="1">
        <v>1</v>
      </c>
      <c r="R29" s="6">
        <f t="shared" si="7"/>
        <v>689</v>
      </c>
      <c r="S29" s="1">
        <v>1</v>
      </c>
      <c r="T29" s="6">
        <f t="shared" si="8"/>
        <v>100</v>
      </c>
      <c r="U29" s="1">
        <v>1</v>
      </c>
      <c r="V29" s="6">
        <f t="shared" si="9"/>
        <v>222</v>
      </c>
      <c r="W29" s="6"/>
      <c r="X29" s="6">
        <f t="shared" si="22"/>
        <v>0</v>
      </c>
      <c r="Y29" s="1">
        <v>2</v>
      </c>
      <c r="Z29" s="6">
        <f t="shared" si="11"/>
        <v>140</v>
      </c>
      <c r="AA29" s="1"/>
      <c r="AB29" s="6">
        <f t="shared" si="12"/>
        <v>0</v>
      </c>
      <c r="AC29" s="1">
        <v>2</v>
      </c>
      <c r="AD29" s="6">
        <f t="shared" si="13"/>
        <v>126</v>
      </c>
      <c r="AE29" s="1">
        <v>1</v>
      </c>
      <c r="AF29" s="6">
        <f t="shared" si="14"/>
        <v>345</v>
      </c>
      <c r="AG29" s="1">
        <v>1</v>
      </c>
      <c r="AH29" s="6">
        <f t="shared" si="15"/>
        <v>465</v>
      </c>
      <c r="AI29" s="1">
        <v>1</v>
      </c>
      <c r="AJ29" s="6">
        <f t="shared" si="16"/>
        <v>420</v>
      </c>
      <c r="AK29" s="1">
        <v>1</v>
      </c>
      <c r="AL29" s="6">
        <f t="shared" si="17"/>
        <v>480</v>
      </c>
      <c r="AM29" s="1">
        <v>1</v>
      </c>
      <c r="AN29" s="8">
        <f t="shared" si="18"/>
        <v>900</v>
      </c>
      <c r="AO29" s="1">
        <v>1</v>
      </c>
      <c r="AP29" s="8">
        <f t="shared" si="19"/>
        <v>390</v>
      </c>
      <c r="AQ29" s="9">
        <v>1</v>
      </c>
      <c r="AR29" s="8">
        <f t="shared" si="20"/>
        <v>225</v>
      </c>
      <c r="AS29" s="6">
        <f t="shared" si="21"/>
        <v>12117</v>
      </c>
    </row>
    <row r="30" spans="1:45" x14ac:dyDescent="0.25">
      <c r="A30" s="5"/>
      <c r="B30" s="15" t="s">
        <v>26</v>
      </c>
      <c r="C30" s="11">
        <f>SUM(C6:C29)</f>
        <v>31</v>
      </c>
      <c r="D30" s="12">
        <f>SUM(D6:D29)</f>
        <v>58590</v>
      </c>
      <c r="E30" s="12">
        <f>SUM(E6:E29)</f>
        <v>23</v>
      </c>
      <c r="F30" s="12">
        <f>SUM(F6:F29)</f>
        <v>28980</v>
      </c>
      <c r="G30" s="12">
        <f>SUM(G6:G29)</f>
        <v>31</v>
      </c>
      <c r="H30" s="12">
        <f>SUM(H6:H29)</f>
        <v>18290</v>
      </c>
      <c r="I30" s="12">
        <f>SUM(I6:I29)</f>
        <v>17</v>
      </c>
      <c r="J30" s="12">
        <f>SUM(J6:J29)</f>
        <v>72420</v>
      </c>
      <c r="K30" s="12">
        <f>SUM(K6:K29)</f>
        <v>31</v>
      </c>
      <c r="L30" s="12">
        <f>SUM(L6:L29)</f>
        <v>74400</v>
      </c>
      <c r="M30" s="12">
        <f>SUM(M6:M29)</f>
        <v>105</v>
      </c>
      <c r="N30" s="12">
        <f>SUM(N6:N29)</f>
        <v>102900</v>
      </c>
      <c r="O30" s="12">
        <f>SUM(O6:O29)</f>
        <v>103</v>
      </c>
      <c r="P30" s="12">
        <f>SUM(P6:P29)</f>
        <v>50985</v>
      </c>
      <c r="Q30" s="11">
        <f>SUM(Q6:Q29)</f>
        <v>31</v>
      </c>
      <c r="R30" s="12">
        <f>SUM(R6:R29)</f>
        <v>21359</v>
      </c>
      <c r="S30" s="11">
        <f>SUM(S6:S29)</f>
        <v>32</v>
      </c>
      <c r="T30" s="12">
        <f>SUM(T6:T29)</f>
        <v>3200</v>
      </c>
      <c r="U30" s="11">
        <f>SUM(U6:U29)</f>
        <v>84</v>
      </c>
      <c r="V30" s="12">
        <f>SUM(V6:V29)</f>
        <v>18648</v>
      </c>
      <c r="W30" s="12">
        <f>SUM(W6:W29)</f>
        <v>13</v>
      </c>
      <c r="X30" s="12">
        <f>SUM(X6:X29)</f>
        <v>50310</v>
      </c>
      <c r="Y30" s="11">
        <f>SUM(Y6:Y29)</f>
        <v>125</v>
      </c>
      <c r="Z30" s="12">
        <f>SUM(Z6:Z29)</f>
        <v>8750</v>
      </c>
      <c r="AA30" s="11">
        <f>SUM(AA6:AA29)</f>
        <v>22</v>
      </c>
      <c r="AB30" s="12">
        <f>SUM(AB6:AB29)</f>
        <v>47520</v>
      </c>
      <c r="AC30" s="12">
        <f>SUM(AC6:AC29)</f>
        <v>91</v>
      </c>
      <c r="AD30" s="12">
        <f>SUM(AD6:AD29)</f>
        <v>5733</v>
      </c>
      <c r="AE30" s="12">
        <f>SUM(AE6:AE29)</f>
        <v>62</v>
      </c>
      <c r="AF30" s="12">
        <f>SUM(AF6:AF29)</f>
        <v>21390</v>
      </c>
      <c r="AG30" s="12">
        <f>SUM(AG6:AG29)</f>
        <v>31</v>
      </c>
      <c r="AH30" s="12">
        <f>SUM(AH6:AH29)</f>
        <v>14415</v>
      </c>
      <c r="AI30" s="12">
        <f>SUM(AI6:AI29)</f>
        <v>31</v>
      </c>
      <c r="AJ30" s="12">
        <f>SUM(AJ6:AJ29)</f>
        <v>13020</v>
      </c>
      <c r="AK30" s="12">
        <f>SUM(AK6:AK29)</f>
        <v>31</v>
      </c>
      <c r="AL30" s="12">
        <f>SUM(AL6:AL29)</f>
        <v>14880</v>
      </c>
      <c r="AM30" s="12">
        <f>SUM(AM6:AM29)</f>
        <v>31</v>
      </c>
      <c r="AN30" s="13">
        <f>SUM(AN6:AN29)</f>
        <v>27900</v>
      </c>
      <c r="AO30" s="12">
        <f>SUM(AO6:AO29)</f>
        <v>103</v>
      </c>
      <c r="AP30" s="12">
        <f>SUM(AP6:AP29)</f>
        <v>40170</v>
      </c>
      <c r="AQ30" s="12">
        <f>SUM(AQ6:AQ29)</f>
        <v>31</v>
      </c>
      <c r="AR30" s="13">
        <f>SUM(AR6:AR29)</f>
        <v>6975</v>
      </c>
      <c r="AS30" s="12">
        <f>SUM(AS6:AS29)</f>
        <v>700835</v>
      </c>
    </row>
    <row r="31" spans="1:45" x14ac:dyDescent="0.25">
      <c r="K31" s="14"/>
      <c r="L31" s="7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9" t="s">
        <v>64</v>
      </c>
      <c r="AR31" s="19"/>
      <c r="AS31" s="17">
        <v>700882</v>
      </c>
    </row>
    <row r="32" spans="1:45" x14ac:dyDescent="0.25">
      <c r="AS32" t="s">
        <v>66</v>
      </c>
    </row>
  </sheetData>
  <mergeCells count="32">
    <mergeCell ref="AS2:AS3"/>
    <mergeCell ref="B2:B5"/>
    <mergeCell ref="A2:A5"/>
    <mergeCell ref="U2:V3"/>
    <mergeCell ref="AM2:AN3"/>
    <mergeCell ref="AO2:AP2"/>
    <mergeCell ref="AO3:AP3"/>
    <mergeCell ref="Q2:R2"/>
    <mergeCell ref="Q3:R3"/>
    <mergeCell ref="E2:F2"/>
    <mergeCell ref="E3:F3"/>
    <mergeCell ref="G2:H3"/>
    <mergeCell ref="I2:J3"/>
    <mergeCell ref="K2:L3"/>
    <mergeCell ref="M2:N3"/>
    <mergeCell ref="O2:P2"/>
    <mergeCell ref="O3:P3"/>
    <mergeCell ref="S2:T3"/>
    <mergeCell ref="W2:X2"/>
    <mergeCell ref="W3:X3"/>
    <mergeCell ref="Y2:Z3"/>
    <mergeCell ref="AA2:AB3"/>
    <mergeCell ref="AC2:AD3"/>
    <mergeCell ref="AE2:AF2"/>
    <mergeCell ref="AE3:AF3"/>
    <mergeCell ref="AQ1:AR1"/>
    <mergeCell ref="AQ31:AR31"/>
    <mergeCell ref="AG2:AH2"/>
    <mergeCell ref="AG3:AH3"/>
    <mergeCell ref="AI2:AJ3"/>
    <mergeCell ref="AK2:AL3"/>
    <mergeCell ref="AQ2:AR3"/>
  </mergeCells>
  <pageMargins left="0.7" right="0.7" top="0.75" bottom="0.75" header="0.3" footer="0.3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0"/>
  <sheetViews>
    <sheetView workbookViewId="0">
      <selection activeCell="E9" sqref="E9"/>
    </sheetView>
  </sheetViews>
  <sheetFormatPr defaultRowHeight="15" x14ac:dyDescent="0.25"/>
  <cols>
    <col min="2" max="2" width="24" customWidth="1"/>
  </cols>
  <sheetData>
    <row r="1" spans="1:3" x14ac:dyDescent="0.25">
      <c r="B1" t="s">
        <v>65</v>
      </c>
    </row>
    <row r="2" spans="1:3" x14ac:dyDescent="0.25">
      <c r="A2" s="21"/>
      <c r="B2" s="24" t="s">
        <v>1</v>
      </c>
      <c r="C2" s="25" t="s">
        <v>63</v>
      </c>
    </row>
    <row r="3" spans="1:3" x14ac:dyDescent="0.25">
      <c r="A3" s="21"/>
      <c r="B3" s="24"/>
      <c r="C3" s="26"/>
    </row>
    <row r="4" spans="1:3" x14ac:dyDescent="0.25">
      <c r="A4" s="21"/>
      <c r="B4" s="24"/>
      <c r="C4" s="26"/>
    </row>
    <row r="5" spans="1:3" x14ac:dyDescent="0.25">
      <c r="A5" s="21"/>
      <c r="B5" s="24"/>
      <c r="C5" s="27"/>
    </row>
    <row r="6" spans="1:3" x14ac:dyDescent="0.25">
      <c r="A6" s="16">
        <v>1</v>
      </c>
      <c r="B6" s="2" t="s">
        <v>2</v>
      </c>
      <c r="C6" s="6">
        <v>67253</v>
      </c>
    </row>
    <row r="7" spans="1:3" x14ac:dyDescent="0.25">
      <c r="A7" s="16">
        <v>2</v>
      </c>
      <c r="B7" s="2" t="s">
        <v>3</v>
      </c>
      <c r="C7" s="6">
        <v>47965</v>
      </c>
    </row>
    <row r="8" spans="1:3" x14ac:dyDescent="0.25">
      <c r="A8" s="16">
        <v>3</v>
      </c>
      <c r="B8" s="2" t="s">
        <v>4</v>
      </c>
      <c r="C8" s="6"/>
    </row>
    <row r="9" spans="1:3" x14ac:dyDescent="0.25">
      <c r="A9" s="16">
        <v>4</v>
      </c>
      <c r="B9" s="2" t="s">
        <v>5</v>
      </c>
      <c r="C9" s="6">
        <v>66908</v>
      </c>
    </row>
    <row r="10" spans="1:3" x14ac:dyDescent="0.25">
      <c r="A10" s="16">
        <v>5</v>
      </c>
      <c r="B10" s="2" t="s">
        <v>6</v>
      </c>
      <c r="C10" s="6">
        <v>46242</v>
      </c>
    </row>
    <row r="11" spans="1:3" x14ac:dyDescent="0.25">
      <c r="A11" s="16">
        <v>6</v>
      </c>
      <c r="B11" s="3" t="s">
        <v>7</v>
      </c>
      <c r="C11" s="6">
        <v>28382</v>
      </c>
    </row>
    <row r="12" spans="1:3" x14ac:dyDescent="0.25">
      <c r="A12" s="16">
        <v>7</v>
      </c>
      <c r="B12" s="3" t="s">
        <v>8</v>
      </c>
      <c r="C12" s="6">
        <v>28382</v>
      </c>
    </row>
    <row r="13" spans="1:3" x14ac:dyDescent="0.25">
      <c r="A13" s="16">
        <v>8</v>
      </c>
      <c r="B13" s="3" t="s">
        <v>9</v>
      </c>
      <c r="C13" s="6">
        <v>25242</v>
      </c>
    </row>
    <row r="14" spans="1:3" x14ac:dyDescent="0.25">
      <c r="A14" s="16">
        <v>9</v>
      </c>
      <c r="B14" s="3" t="s">
        <v>10</v>
      </c>
      <c r="C14" s="6">
        <v>46048</v>
      </c>
    </row>
    <row r="15" spans="1:3" x14ac:dyDescent="0.25">
      <c r="A15" s="16">
        <v>10</v>
      </c>
      <c r="B15" s="3" t="s">
        <v>11</v>
      </c>
      <c r="C15" s="6">
        <v>29362</v>
      </c>
    </row>
    <row r="16" spans="1:3" x14ac:dyDescent="0.25">
      <c r="A16" s="16">
        <v>11</v>
      </c>
      <c r="B16" s="3" t="s">
        <v>12</v>
      </c>
      <c r="C16" s="6">
        <v>28382</v>
      </c>
    </row>
    <row r="17" spans="1:3" x14ac:dyDescent="0.25">
      <c r="A17" s="16">
        <v>12</v>
      </c>
      <c r="B17" s="3" t="s">
        <v>13</v>
      </c>
      <c r="C17" s="6">
        <v>27402</v>
      </c>
    </row>
    <row r="18" spans="1:3" x14ac:dyDescent="0.25">
      <c r="A18" s="16">
        <v>13</v>
      </c>
      <c r="B18" s="3" t="s">
        <v>14</v>
      </c>
      <c r="C18" s="6">
        <v>28382</v>
      </c>
    </row>
    <row r="19" spans="1:3" x14ac:dyDescent="0.25">
      <c r="A19" s="16">
        <v>14</v>
      </c>
      <c r="B19" s="3" t="s">
        <v>15</v>
      </c>
      <c r="C19" s="6">
        <v>24512</v>
      </c>
    </row>
    <row r="20" spans="1:3" x14ac:dyDescent="0.25">
      <c r="A20" s="16">
        <v>15</v>
      </c>
      <c r="B20" s="3" t="s">
        <v>16</v>
      </c>
      <c r="C20" s="6">
        <v>46683</v>
      </c>
    </row>
    <row r="21" spans="1:3" x14ac:dyDescent="0.25">
      <c r="A21" s="4">
        <v>16</v>
      </c>
      <c r="B21" s="3" t="s">
        <v>17</v>
      </c>
      <c r="C21" s="6">
        <v>24206</v>
      </c>
    </row>
    <row r="22" spans="1:3" x14ac:dyDescent="0.25">
      <c r="A22" s="16">
        <v>17</v>
      </c>
      <c r="B22" s="3" t="s">
        <v>18</v>
      </c>
      <c r="C22" s="6">
        <v>12392</v>
      </c>
    </row>
    <row r="23" spans="1:3" x14ac:dyDescent="0.25">
      <c r="A23" s="16">
        <v>18</v>
      </c>
      <c r="B23" s="3" t="s">
        <v>19</v>
      </c>
      <c r="C23" s="6">
        <v>14612</v>
      </c>
    </row>
    <row r="24" spans="1:3" x14ac:dyDescent="0.25">
      <c r="A24" s="16">
        <v>19</v>
      </c>
      <c r="B24" s="3" t="s">
        <v>20</v>
      </c>
      <c r="C24" s="6">
        <v>24017</v>
      </c>
    </row>
    <row r="25" spans="1:3" x14ac:dyDescent="0.25">
      <c r="A25" s="16">
        <v>20</v>
      </c>
      <c r="B25" s="3" t="s">
        <v>21</v>
      </c>
      <c r="C25" s="6">
        <v>18149</v>
      </c>
    </row>
    <row r="26" spans="1:3" x14ac:dyDescent="0.25">
      <c r="A26" s="16">
        <v>21</v>
      </c>
      <c r="B26" s="3" t="s">
        <v>22</v>
      </c>
      <c r="C26" s="6">
        <v>18086</v>
      </c>
    </row>
    <row r="27" spans="1:3" x14ac:dyDescent="0.25">
      <c r="A27" s="16">
        <v>22</v>
      </c>
      <c r="B27" s="3" t="s">
        <v>23</v>
      </c>
      <c r="C27" s="6">
        <v>14054</v>
      </c>
    </row>
    <row r="28" spans="1:3" x14ac:dyDescent="0.25">
      <c r="A28" s="16">
        <v>2</v>
      </c>
      <c r="B28" s="3" t="s">
        <v>24</v>
      </c>
      <c r="C28" s="6">
        <v>22057</v>
      </c>
    </row>
    <row r="29" spans="1:3" x14ac:dyDescent="0.25">
      <c r="A29" s="16">
        <v>24</v>
      </c>
      <c r="B29" s="2" t="s">
        <v>25</v>
      </c>
      <c r="C29" s="6">
        <v>12117</v>
      </c>
    </row>
    <row r="30" spans="1:3" x14ac:dyDescent="0.25">
      <c r="A30" s="5"/>
      <c r="B30" s="18" t="s">
        <v>26</v>
      </c>
      <c r="C30" s="6">
        <f>SUM(C6:C29)</f>
        <v>700835</v>
      </c>
    </row>
  </sheetData>
  <mergeCells count="3">
    <mergeCell ref="A2:A5"/>
    <mergeCell ref="B2:B5"/>
    <mergeCell ref="C2:C5"/>
  </mergeCells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2018-06-27T06:33:00Z</dcterms:modified>
</cp:coreProperties>
</file>